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90" windowWidth="28830" windowHeight="5210" activeTab="0"/>
  </bookViews>
  <sheets>
    <sheet name="tabula_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<sst xmlns="http://schemas.openxmlformats.org/spreadsheetml/2006/main" count="53" uniqueCount="53">
  <si>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Trūcīgo personu īpatsvars starp iedzīvotājiem, % </t>
  </si>
  <si>
    <t>GMI pabalstu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</si>
  <si>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</si>
  <si>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</si>
  <si>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</si>
  <si>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</si>
  <si>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</si>
  <si>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</si>
  <si>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</si>
  <si>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</si>
  <si>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</si>
  <si>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</si>
  <si>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</si>
  <si>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</si>
  <si>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</si>
  <si>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</si>
  <si>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</si>
  <si>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</si>
  <si>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</si>
  <si>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</si>
  <si>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</si>
  <si>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</si>
  <si>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</si>
  <si>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</si>
  <si>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</si>
  <si>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</si>
  <si>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</si>
  <si>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 xml:space="preserve">Pašvaldību informācija par sociālo palīdzību un LM aprēķini </t>
  </si>
  <si>
    <t>Pabalstiem krīzes situācijā izlietotie līdzekļi, euro</t>
  </si>
  <si>
    <r>
      <t>Pabalstiem krīzes situācijā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</si>
  <si>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Pabalstu krīzes situācijā saņēmušo personu skaits</t>
  </si>
  <si>
    <r>
      <t>Pabalstu krīzes situācijā</t>
    </r>
    <r>
      <rPr>
        <sz val="10"/>
        <rFont val="Arial"/>
        <family val="2"/>
      </rPr>
      <t xml:space="preserve">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</si>
  <si>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t>Mājokļa pabalstiem izlietotie līdzekļi, euro</t>
  </si>
  <si>
    <t>Mājokļa pabalstiem izlietoto līdzekļu īpatsvars no visiem soc.palīdzībai izlietotajiem līdzekļiem, %</t>
  </si>
  <si>
    <t>Mājokļa pabalstu saņēmušo personu skaits</t>
  </si>
  <si>
    <t>Mājokļa pabalstu saņēmušo trūcīgo personu skaits</t>
  </si>
  <si>
    <t>Mājokļa pabalstu saņēmušo personu īpatsvars starp  iedzīvotājiem, %</t>
  </si>
  <si>
    <t>Mājokļa pabalstu saņēmušo trūcīgo personu īpatsvars starp visām trūcīgām personām, %</t>
  </si>
  <si>
    <t xml:space="preserve">    Tajā skaitā: pabalstiem ar izglītību saistītu izdevu apmaksai  izlietotie līdzekļi, euro</t>
  </si>
  <si>
    <r>
      <t>Pabalstiem ar izglītību saistītu izdevu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</si>
  <si>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 xml:space="preserve">    Tajā skaitā: citu izdevumu apmaksai izlietotie līdzekļi, euro</t>
  </si>
  <si>
    <r>
      <t xml:space="preserve">    Tajā skaitā: pabalstiem ar izglītību saistītu izdevu apmaksai </t>
    </r>
    <r>
      <rPr>
        <sz val="10"/>
        <rFont val="Arial"/>
        <family val="2"/>
      </rPr>
      <t>saņēmušo personu skaits</t>
    </r>
  </si>
  <si>
    <t>Vidējais citu izdevumu apmaksas lielums uz 1 saņēmēju, euro</t>
  </si>
  <si>
    <t>Vidējais pabalstiem ar izglītību saistītu izdevu apmaksas  lielums uz 1 saņēmēju, euro</t>
  </si>
  <si>
    <r>
      <t xml:space="preserve">    Tajā skaitā: citu izdevumu apmaksas</t>
    </r>
    <r>
      <rPr>
        <sz val="10"/>
        <rFont val="Arial"/>
        <family val="2"/>
      </rPr>
      <t xml:space="preserve"> saņēmušo personu skaits</t>
    </r>
  </si>
  <si>
    <t>Pabalstiem atsevišķu izdevumu apmaksai izlietotie līdzekļi, euro</t>
  </si>
  <si>
    <r>
      <t xml:space="preserve">Pabalstiem atsevišķu izdevumu apmaksai 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</si>
  <si>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Citu izdevumu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</si>
  <si>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Pabalsta atsevišķu izdevumu apmaksai  saņēmušo personu skaits</t>
  </si>
  <si>
    <t>Personu skaits, kurām attiecīgajā mēnesī ir spēkā maznodrošinātās personas statuss</t>
  </si>
  <si>
    <t xml:space="preserve">Maznodrošināto personu īpatsvars starp iedzīvotājiem, % </t>
  </si>
  <si>
    <t>vidēji 2022.gada tekošajā mēnesī</t>
  </si>
  <si>
    <t xml:space="preserve">*Dati par iedzīvotāju skaitu perioda sākumā (OSP mājas lapa 20.01.2024.)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</si>
</sst>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#,##0.00000"/>
    <numFmt numFmtId="193" formatCode="#,##0.000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1" fillId="33" borderId="14" xfId="0" applyNumberFormat="1" applyFont="1" applyFill="1" applyBorder="1" applyAlignment="1">
      <alignment/>
    </xf>
    <xf numFmtId="0" fontId="1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3" fontId="1" fillId="0" borderId="14" xfId="0" applyNumberFormat="1" applyFont="1" applyBorder="1" applyAlignment="1">
      <alignment/>
    </xf>
    <xf numFmtId="0" fontId="1" fillId="35" borderId="15" xfId="0" applyFont="1" applyFill="1" applyBorder="1" applyAlignment="1">
      <alignment wrapText="1"/>
    </xf>
    <xf numFmtId="3" fontId="1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13" borderId="13" xfId="0" applyFont="1" applyFill="1" applyBorder="1" applyAlignment="1">
      <alignment horizontal="left" wrapText="1"/>
    </xf>
    <xf numFmtId="0" fontId="1" fillId="13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1" fillId="35" borderId="20" xfId="0" applyNumberFormat="1" applyFont="1" applyFill="1" applyBorder="1" applyAlignment="1">
      <alignment horizontal="center" wrapText="1"/>
    </xf>
    <xf numFmtId="3" fontId="1" fillId="35" borderId="21" xfId="0" applyNumberFormat="1" applyFont="1" applyFill="1" applyBorder="1" applyAlignment="1">
      <alignment horizontal="center" wrapText="1"/>
    </xf>
    <xf numFmtId="3" fontId="42" fillId="0" borderId="22" xfId="0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4" fontId="0" fillId="36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189" fontId="0" fillId="0" borderId="14" xfId="45" applyNumberFormat="1" applyFont="1" applyBorder="1" applyAlignment="1">
      <alignment/>
    </xf>
    <xf numFmtId="189" fontId="0" fillId="0" borderId="0" xfId="45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3" fontId="1" fillId="4" borderId="22" xfId="0" applyNumberFormat="1" applyFont="1" applyFill="1" applyBorder="1" applyAlignment="1">
      <alignment/>
    </xf>
    <xf numFmtId="0" fontId="0" fillId="4" borderId="13" xfId="0" applyFont="1" applyFill="1" applyBorder="1" applyAlignment="1">
      <alignment horizontal="left" wrapText="1"/>
    </xf>
    <xf numFmtId="189" fontId="0" fillId="0" borderId="23" xfId="45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93" fontId="0" fillId="0" borderId="0" xfId="0" applyNumberFormat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2" sqref="A42"/>
    </sheetView>
  </sheetViews>
  <sheetFormatPr defaultColWidth="9.140625" defaultRowHeight="12.75"/>
  <cols>
    <col min="1" max="1" width="51.8515625" style="4" customWidth="1"/>
    <col min="2" max="3" width="10.7109375" style="4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4" customWidth="1"/>
    <col min="9" max="9" width="10.140625" style="4" customWidth="1"/>
    <col min="10" max="11" width="10.421875" style="4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6" max="16" width="10.140625" style="0" bestFit="1" customWidth="1"/>
    <col min="17" max="17" width="12.28125" style="0" customWidth="1"/>
    <col min="18" max="18" width="11.57421875" style="0" bestFit="1" customWidth="1"/>
  </cols>
  <sheetData>
    <row r="1" spans="1:7" ht="13.5" thickBot="1">
      <c r="A1" s="2" t="s">
        <v>27</v>
      </c>
      <c r="B1" s="2"/>
      <c r="C1" s="2"/>
      <c r="D1" s="3"/>
      <c r="E1" s="3"/>
      <c r="F1" s="3"/>
      <c r="G1" s="3"/>
    </row>
    <row r="2" spans="2:15" ht="52.5" thickBot="1">
      <c r="B2" s="39" t="s">
        <v>51</v>
      </c>
      <c r="C2" s="39">
        <v>2023</v>
      </c>
      <c r="D2" s="40" t="s">
        <v>20</v>
      </c>
      <c r="E2" s="28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16</v>
      </c>
      <c r="M2" s="5" t="s">
        <v>17</v>
      </c>
      <c r="N2" s="5" t="s">
        <v>18</v>
      </c>
      <c r="O2" s="5" t="s">
        <v>19</v>
      </c>
    </row>
    <row r="3" spans="1:16" ht="25.5" customHeight="1">
      <c r="A3" s="6" t="s">
        <v>21</v>
      </c>
      <c r="B3" s="41"/>
      <c r="C3" s="41"/>
      <c r="D3" s="32">
        <v>1891000</v>
      </c>
      <c r="E3" s="7">
        <v>1888200</v>
      </c>
      <c r="F3" s="7">
        <v>1886200</v>
      </c>
      <c r="G3" s="7">
        <v>1885400</v>
      </c>
      <c r="H3" s="7">
        <v>1884700</v>
      </c>
      <c r="I3" s="7">
        <v>1883400</v>
      </c>
      <c r="J3" s="7">
        <v>1882600</v>
      </c>
      <c r="K3" s="7">
        <v>1882000</v>
      </c>
      <c r="L3" s="7">
        <v>1880900</v>
      </c>
      <c r="M3" s="7">
        <v>1876400</v>
      </c>
      <c r="N3" s="7">
        <v>1874700</v>
      </c>
      <c r="O3" s="21">
        <v>1874000</v>
      </c>
      <c r="P3" s="1"/>
    </row>
    <row r="4" spans="1:16" ht="24.75" customHeight="1">
      <c r="A4" s="8" t="s">
        <v>10</v>
      </c>
      <c r="B4" s="41">
        <v>43539.333333333336</v>
      </c>
      <c r="C4" s="44"/>
      <c r="D4" s="33">
        <v>45207</v>
      </c>
      <c r="E4" s="9">
        <v>45186</v>
      </c>
      <c r="F4" s="9">
        <v>44498</v>
      </c>
      <c r="G4" s="9">
        <v>43476</v>
      </c>
      <c r="H4" s="9">
        <v>42301</v>
      </c>
      <c r="I4" s="9">
        <v>40338</v>
      </c>
      <c r="J4" s="9">
        <v>39981</v>
      </c>
      <c r="K4" s="9">
        <v>40327</v>
      </c>
      <c r="L4" s="9">
        <v>41252</v>
      </c>
      <c r="M4" s="9">
        <v>42365</v>
      </c>
      <c r="N4" s="9">
        <v>42720</v>
      </c>
      <c r="O4" s="9">
        <v>42998</v>
      </c>
      <c r="P4" s="1"/>
    </row>
    <row r="5" spans="1:16" ht="16.5" customHeight="1">
      <c r="A5" s="8" t="s">
        <v>0</v>
      </c>
      <c r="B5" s="41"/>
      <c r="C5" s="45"/>
      <c r="D5" s="34">
        <f>IF(D3=0," ",D4/D3*100)</f>
        <v>2.3906398730830247</v>
      </c>
      <c r="E5" s="34">
        <f aca="true" t="shared" si="0" ref="E5:O5">IF(E3=0," ",E4/E3*100)</f>
        <v>2.3930727677152843</v>
      </c>
      <c r="F5" s="34">
        <f t="shared" si="0"/>
        <v>2.3591347683172517</v>
      </c>
      <c r="G5" s="34">
        <f t="shared" si="0"/>
        <v>2.305929776174817</v>
      </c>
      <c r="H5" s="34">
        <f t="shared" si="0"/>
        <v>2.2444420862736774</v>
      </c>
      <c r="I5" s="34">
        <f t="shared" si="0"/>
        <v>2.141764893278114</v>
      </c>
      <c r="J5" s="34">
        <f t="shared" si="0"/>
        <v>2.123711887814724</v>
      </c>
      <c r="K5" s="34">
        <f t="shared" si="0"/>
        <v>2.1427736450584485</v>
      </c>
      <c r="L5" s="34">
        <f t="shared" si="0"/>
        <v>2.1932053804029983</v>
      </c>
      <c r="M5" s="34">
        <f t="shared" si="0"/>
        <v>2.2577808569601365</v>
      </c>
      <c r="N5" s="34">
        <f t="shared" si="0"/>
        <v>2.278764602336374</v>
      </c>
      <c r="O5" s="34">
        <f t="shared" si="0"/>
        <v>2.2944503735325505</v>
      </c>
      <c r="P5" s="1"/>
    </row>
    <row r="6" spans="1:16" ht="25.5">
      <c r="A6" s="49" t="s">
        <v>49</v>
      </c>
      <c r="B6" s="41">
        <v>22299.416666666668</v>
      </c>
      <c r="C6" s="45"/>
      <c r="D6" s="48">
        <v>22387</v>
      </c>
      <c r="E6" s="48">
        <v>22061</v>
      </c>
      <c r="F6" s="48">
        <v>22318</v>
      </c>
      <c r="G6" s="48">
        <v>22136</v>
      </c>
      <c r="H6" s="48">
        <v>22048</v>
      </c>
      <c r="I6" s="48">
        <v>21899</v>
      </c>
      <c r="J6" s="48">
        <v>21693</v>
      </c>
      <c r="K6" s="48">
        <v>21672</v>
      </c>
      <c r="L6" s="48">
        <v>21031</v>
      </c>
      <c r="M6" s="48">
        <v>20770</v>
      </c>
      <c r="N6" s="48">
        <v>20464</v>
      </c>
      <c r="O6" s="48">
        <v>20292</v>
      </c>
      <c r="P6" s="1"/>
    </row>
    <row r="7" spans="1:16" ht="12">
      <c r="A7" s="8" t="s">
        <v>50</v>
      </c>
      <c r="B7" s="41"/>
      <c r="C7" s="45"/>
      <c r="D7" s="34">
        <f>IF(D3=0," ",D6/D3*100)</f>
        <v>1.1838709677419355</v>
      </c>
      <c r="E7" s="34">
        <f aca="true" t="shared" si="1" ref="E7:O7">IF(E3=0," ",E6/E3*100)</f>
        <v>1.1683614023938143</v>
      </c>
      <c r="F7" s="34">
        <f t="shared" si="1"/>
        <v>1.1832255328173047</v>
      </c>
      <c r="G7" s="34">
        <f t="shared" si="1"/>
        <v>1.1740744669566139</v>
      </c>
      <c r="H7" s="34">
        <f t="shared" si="1"/>
        <v>1.1698413540616543</v>
      </c>
      <c r="I7" s="34">
        <f t="shared" si="1"/>
        <v>1.1627376022087714</v>
      </c>
      <c r="J7" s="34">
        <f t="shared" si="1"/>
        <v>1.1522893870179538</v>
      </c>
      <c r="K7" s="34">
        <f t="shared" si="1"/>
        <v>1.1515409139213604</v>
      </c>
      <c r="L7" s="34">
        <f t="shared" si="1"/>
        <v>1.1181349354032644</v>
      </c>
      <c r="M7" s="34">
        <f t="shared" si="1"/>
        <v>1.1069068428906417</v>
      </c>
      <c r="N7" s="34">
        <f t="shared" si="1"/>
        <v>1.0915879874113192</v>
      </c>
      <c r="O7" s="34">
        <f t="shared" si="1"/>
        <v>1.0828175026680895</v>
      </c>
      <c r="P7" s="1"/>
    </row>
    <row r="8" spans="1:16" ht="18.75" customHeight="1">
      <c r="A8" s="22" t="s">
        <v>22</v>
      </c>
      <c r="B8" s="41">
        <v>1770997.0308333335</v>
      </c>
      <c r="C8" s="44"/>
      <c r="D8" s="35">
        <v>1358281.7600000002</v>
      </c>
      <c r="E8" s="11">
        <v>1313168.0300000003</v>
      </c>
      <c r="F8" s="11">
        <v>1320027.51</v>
      </c>
      <c r="G8" s="11">
        <v>1260284.01</v>
      </c>
      <c r="H8" s="11">
        <v>1219045.22</v>
      </c>
      <c r="I8" s="11">
        <v>1051661.95</v>
      </c>
      <c r="J8" s="11">
        <v>1133928</v>
      </c>
      <c r="K8" s="11">
        <v>1065452.2600000002</v>
      </c>
      <c r="L8" s="11">
        <v>976738.25</v>
      </c>
      <c r="M8" s="15">
        <v>990893.66</v>
      </c>
      <c r="N8" s="20">
        <v>993540.8500000001</v>
      </c>
      <c r="O8" s="20">
        <v>945516.0599999999</v>
      </c>
      <c r="P8" s="1"/>
    </row>
    <row r="9" spans="1:16" ht="29.25" customHeight="1">
      <c r="A9" s="10" t="s">
        <v>11</v>
      </c>
      <c r="B9" s="41"/>
      <c r="C9" s="45"/>
      <c r="D9" s="36">
        <f aca="true" t="shared" si="2" ref="D9:O9">IF(D39=0,"",D8/D39*100)</f>
        <v>21.099984046563637</v>
      </c>
      <c r="E9" s="36">
        <f t="shared" si="2"/>
        <v>16.56920947047049</v>
      </c>
      <c r="F9" s="36">
        <f t="shared" si="2"/>
        <v>15.027410877684567</v>
      </c>
      <c r="G9" s="36">
        <f t="shared" si="2"/>
        <v>15.803855119417973</v>
      </c>
      <c r="H9" s="36">
        <f t="shared" si="2"/>
        <v>18.451871371596418</v>
      </c>
      <c r="I9" s="36">
        <f t="shared" si="2"/>
        <v>24.120505580235566</v>
      </c>
      <c r="J9" s="36">
        <f t="shared" si="2"/>
        <v>27.43539133351059</v>
      </c>
      <c r="K9" s="36">
        <f t="shared" si="2"/>
        <v>24.06983044106095</v>
      </c>
      <c r="L9" s="36">
        <f t="shared" si="2"/>
        <v>22.267043407460037</v>
      </c>
      <c r="M9" s="36">
        <f t="shared" si="2"/>
        <v>21.369877384513682</v>
      </c>
      <c r="N9" s="36">
        <f t="shared" si="2"/>
        <v>23.920847511189677</v>
      </c>
      <c r="O9" s="36">
        <f t="shared" si="2"/>
        <v>21.46544211399943</v>
      </c>
      <c r="P9" s="1"/>
    </row>
    <row r="10" spans="1:15" ht="18.75" customHeight="1">
      <c r="A10" s="10" t="s">
        <v>1</v>
      </c>
      <c r="B10" s="41">
        <v>19844.416666666668</v>
      </c>
      <c r="C10" s="44"/>
      <c r="D10" s="35">
        <v>17404</v>
      </c>
      <c r="E10" s="11">
        <v>16582</v>
      </c>
      <c r="F10" s="11">
        <v>16756</v>
      </c>
      <c r="G10" s="11">
        <v>16505</v>
      </c>
      <c r="H10" s="11">
        <v>15849</v>
      </c>
      <c r="I10" s="11">
        <v>13813</v>
      </c>
      <c r="J10" s="11">
        <v>13245</v>
      </c>
      <c r="K10" s="11">
        <v>12682</v>
      </c>
      <c r="L10" s="20">
        <v>12031</v>
      </c>
      <c r="M10" s="43">
        <v>12028</v>
      </c>
      <c r="N10" s="20">
        <v>12138</v>
      </c>
      <c r="O10" s="20">
        <v>11732</v>
      </c>
    </row>
    <row r="11" spans="1:16" ht="23.25" customHeight="1">
      <c r="A11" s="10" t="s">
        <v>12</v>
      </c>
      <c r="B11" s="41"/>
      <c r="C11" s="45"/>
      <c r="D11" s="34">
        <f>IF(D3=0," ",D10/D3*100)</f>
        <v>0.9203595980962453</v>
      </c>
      <c r="E11" s="34">
        <f aca="true" t="shared" si="3" ref="E11:O11">IF(E3=0," ",E10/E3*100)</f>
        <v>0.87819086961127</v>
      </c>
      <c r="F11" s="34">
        <f t="shared" si="3"/>
        <v>0.8883469409394549</v>
      </c>
      <c r="G11" s="34">
        <f t="shared" si="3"/>
        <v>0.8754110533573778</v>
      </c>
      <c r="H11" s="34">
        <f t="shared" si="3"/>
        <v>0.8409295909163262</v>
      </c>
      <c r="I11" s="34">
        <f t="shared" si="3"/>
        <v>0.7334076669852394</v>
      </c>
      <c r="J11" s="34">
        <f t="shared" si="3"/>
        <v>0.7035482842876872</v>
      </c>
      <c r="K11" s="34">
        <f t="shared" si="3"/>
        <v>0.6738575982996812</v>
      </c>
      <c r="L11" s="34">
        <f t="shared" si="3"/>
        <v>0.6396405975862619</v>
      </c>
      <c r="M11" s="34">
        <f t="shared" si="3"/>
        <v>0.6410147090172671</v>
      </c>
      <c r="N11" s="34">
        <f t="shared" si="3"/>
        <v>0.647463594175068</v>
      </c>
      <c r="O11" s="34">
        <f t="shared" si="3"/>
        <v>0.6260405549626468</v>
      </c>
      <c r="P11" s="1"/>
    </row>
    <row r="12" spans="1:15" ht="28.5" customHeight="1">
      <c r="A12" s="10" t="s">
        <v>13</v>
      </c>
      <c r="B12" s="41"/>
      <c r="C12" s="45"/>
      <c r="D12" s="37">
        <f>IF(D4=0," ",D10/D4*100)</f>
        <v>38.4984626274692</v>
      </c>
      <c r="E12" s="37">
        <f aca="true" t="shared" si="4" ref="E12:O12">IF(E4=0," ",E10/E4*100)</f>
        <v>36.6972070995441</v>
      </c>
      <c r="F12" s="37">
        <f t="shared" si="4"/>
        <v>37.65562497190885</v>
      </c>
      <c r="G12" s="37">
        <f t="shared" si="4"/>
        <v>37.96347410065323</v>
      </c>
      <c r="H12" s="37">
        <f t="shared" si="4"/>
        <v>37.4671993569892</v>
      </c>
      <c r="I12" s="37">
        <f t="shared" si="4"/>
        <v>34.24314542119093</v>
      </c>
      <c r="J12" s="37">
        <f t="shared" si="4"/>
        <v>33.12823591205823</v>
      </c>
      <c r="K12" s="37">
        <f t="shared" si="4"/>
        <v>31.447913308701363</v>
      </c>
      <c r="L12" s="37">
        <f t="shared" si="4"/>
        <v>29.164646562590907</v>
      </c>
      <c r="M12" s="37">
        <f t="shared" si="4"/>
        <v>28.391360793107516</v>
      </c>
      <c r="N12" s="37">
        <f t="shared" si="4"/>
        <v>28.412921348314608</v>
      </c>
      <c r="O12" s="37">
        <f t="shared" si="4"/>
        <v>27.284989999534865</v>
      </c>
    </row>
    <row r="13" spans="1:15" ht="19.5" customHeight="1">
      <c r="A13" s="8" t="s">
        <v>23</v>
      </c>
      <c r="B13" s="46">
        <v>87.78050308330027</v>
      </c>
      <c r="C13" s="44"/>
      <c r="D13" s="37">
        <f>IF(D10=0," ",D8/D10)</f>
        <v>78.0442289128936</v>
      </c>
      <c r="E13" s="37">
        <f aca="true" t="shared" si="5" ref="E13:O13">IF(E8=0," ",E8/E10)</f>
        <v>79.19237908575566</v>
      </c>
      <c r="F13" s="37">
        <f t="shared" si="5"/>
        <v>78.77939305323466</v>
      </c>
      <c r="G13" s="37">
        <f t="shared" si="5"/>
        <v>76.35771039079067</v>
      </c>
      <c r="H13" s="37">
        <f t="shared" si="5"/>
        <v>76.91622310555871</v>
      </c>
      <c r="I13" s="37">
        <f t="shared" si="5"/>
        <v>76.13566567726055</v>
      </c>
      <c r="J13" s="37">
        <f t="shared" si="5"/>
        <v>85.61177802944508</v>
      </c>
      <c r="K13" s="37">
        <f t="shared" si="5"/>
        <v>84.01295221573886</v>
      </c>
      <c r="L13" s="37">
        <f t="shared" si="5"/>
        <v>81.18512592469455</v>
      </c>
      <c r="M13" s="37">
        <f t="shared" si="5"/>
        <v>82.38224642500832</v>
      </c>
      <c r="N13" s="37">
        <f t="shared" si="5"/>
        <v>81.8537526775416</v>
      </c>
      <c r="O13" s="37">
        <f t="shared" si="5"/>
        <v>80.59291339924991</v>
      </c>
    </row>
    <row r="14" spans="1:15" ht="18.75" customHeight="1">
      <c r="A14" s="23" t="s">
        <v>32</v>
      </c>
      <c r="B14" s="41">
        <v>2415494.821666667</v>
      </c>
      <c r="C14" s="44"/>
      <c r="D14" s="35">
        <v>4484383.859999999</v>
      </c>
      <c r="E14" s="11">
        <v>5929523.75</v>
      </c>
      <c r="F14" s="11">
        <v>6663392.17</v>
      </c>
      <c r="G14" s="11">
        <v>6161283.53</v>
      </c>
      <c r="H14" s="11">
        <v>4926765.47</v>
      </c>
      <c r="I14" s="11">
        <v>2808190.8600000003</v>
      </c>
      <c r="J14" s="11">
        <v>2579133.3899999997</v>
      </c>
      <c r="K14" s="11">
        <v>2751004.76</v>
      </c>
      <c r="L14" s="11">
        <v>2492186.3499999996</v>
      </c>
      <c r="M14" s="42">
        <v>2600664.09</v>
      </c>
      <c r="N14" s="25">
        <v>2673537.73</v>
      </c>
      <c r="O14" s="20">
        <v>2710571.7099999995</v>
      </c>
    </row>
    <row r="15" spans="1:15" ht="25.5">
      <c r="A15" s="12" t="s">
        <v>33</v>
      </c>
      <c r="B15" s="41"/>
      <c r="C15" s="45"/>
      <c r="D15" s="36">
        <f>IF(D39=0," ",D14/D39*100)</f>
        <v>69.66185565553604</v>
      </c>
      <c r="E15" s="36">
        <f aca="true" t="shared" si="6" ref="E15:O15">IF(E14=0," ",E14/E39*100)</f>
        <v>74.81717406254528</v>
      </c>
      <c r="F15" s="36">
        <f t="shared" si="6"/>
        <v>75.85715541468993</v>
      </c>
      <c r="G15" s="36">
        <f t="shared" si="6"/>
        <v>77.26197546359106</v>
      </c>
      <c r="H15" s="36">
        <f t="shared" si="6"/>
        <v>74.57315055996263</v>
      </c>
      <c r="I15" s="36">
        <f t="shared" si="6"/>
        <v>64.40756300919371</v>
      </c>
      <c r="J15" s="36">
        <f t="shared" si="6"/>
        <v>62.40214004414194</v>
      </c>
      <c r="K15" s="36">
        <f t="shared" si="6"/>
        <v>62.148460894673555</v>
      </c>
      <c r="L15" s="36">
        <f t="shared" si="6"/>
        <v>56.81524362840237</v>
      </c>
      <c r="M15" s="36">
        <f t="shared" si="6"/>
        <v>56.0866165210986</v>
      </c>
      <c r="N15" s="36">
        <f t="shared" si="6"/>
        <v>64.36905775413481</v>
      </c>
      <c r="O15" s="36">
        <f t="shared" si="6"/>
        <v>61.53636368360517</v>
      </c>
    </row>
    <row r="16" spans="1:15" ht="18.75" customHeight="1">
      <c r="A16" s="12" t="s">
        <v>34</v>
      </c>
      <c r="B16" s="41">
        <v>27884.166666666668</v>
      </c>
      <c r="C16" s="44"/>
      <c r="D16" s="35">
        <v>40492</v>
      </c>
      <c r="E16" s="11">
        <v>43532</v>
      </c>
      <c r="F16" s="42">
        <v>47244</v>
      </c>
      <c r="G16" s="11">
        <v>46610</v>
      </c>
      <c r="H16" s="20">
        <v>44786</v>
      </c>
      <c r="I16" s="11">
        <v>31094</v>
      </c>
      <c r="J16" s="4">
        <v>29782</v>
      </c>
      <c r="K16" s="11">
        <v>31126</v>
      </c>
      <c r="L16" s="20">
        <v>30082</v>
      </c>
      <c r="M16" s="42">
        <v>30842</v>
      </c>
      <c r="N16" s="20">
        <v>31583</v>
      </c>
      <c r="O16" s="20">
        <v>31488</v>
      </c>
    </row>
    <row r="17" spans="1:15" ht="17.25" customHeight="1">
      <c r="A17" s="13" t="s">
        <v>35</v>
      </c>
      <c r="B17" s="41">
        <v>19184.333333333332</v>
      </c>
      <c r="C17" s="44"/>
      <c r="D17" s="35">
        <v>24671</v>
      </c>
      <c r="E17" s="11">
        <v>25329</v>
      </c>
      <c r="F17" s="50">
        <v>26675</v>
      </c>
      <c r="G17" s="11">
        <v>26227</v>
      </c>
      <c r="H17" s="20">
        <v>26470</v>
      </c>
      <c r="I17" s="11">
        <v>22294</v>
      </c>
      <c r="J17" s="11">
        <v>21723</v>
      </c>
      <c r="K17" s="11">
        <v>22746</v>
      </c>
      <c r="L17" s="20">
        <v>22829</v>
      </c>
      <c r="M17" s="42">
        <v>23841</v>
      </c>
      <c r="N17" s="20">
        <v>24310</v>
      </c>
      <c r="O17" s="20">
        <v>23751</v>
      </c>
    </row>
    <row r="18" spans="1:15" ht="30" customHeight="1">
      <c r="A18" s="12" t="s">
        <v>36</v>
      </c>
      <c r="B18" s="41"/>
      <c r="C18" s="45"/>
      <c r="D18" s="34">
        <f>IF(D3=0," ",D16/D3*100)</f>
        <v>2.1413008989952407</v>
      </c>
      <c r="E18" s="34">
        <f aca="true" t="shared" si="7" ref="E18:N18">IF(E3=0," ",E16/E3*100)</f>
        <v>2.3054761148183456</v>
      </c>
      <c r="F18" s="34">
        <f t="shared" si="7"/>
        <v>2.5047184816032235</v>
      </c>
      <c r="G18" s="34">
        <f t="shared" si="7"/>
        <v>2.4721544499840884</v>
      </c>
      <c r="H18" s="34">
        <f t="shared" si="7"/>
        <v>2.3762933092799914</v>
      </c>
      <c r="I18" s="34">
        <f t="shared" si="7"/>
        <v>1.6509504088350855</v>
      </c>
      <c r="J18" s="34">
        <f t="shared" si="7"/>
        <v>1.5819611176033148</v>
      </c>
      <c r="K18" s="34">
        <f t="shared" si="7"/>
        <v>1.6538788522848034</v>
      </c>
      <c r="L18" s="34">
        <f t="shared" si="7"/>
        <v>1.5993407411345633</v>
      </c>
      <c r="M18" s="34">
        <f t="shared" si="7"/>
        <v>1.6436793860584098</v>
      </c>
      <c r="N18" s="34">
        <f t="shared" si="7"/>
        <v>1.6846962180615563</v>
      </c>
      <c r="O18" s="34">
        <f>IF(O3=0," ",O16/O3*100)</f>
        <v>1.68025613660619</v>
      </c>
    </row>
    <row r="19" spans="1:18" ht="25.5">
      <c r="A19" s="10" t="s">
        <v>37</v>
      </c>
      <c r="B19" s="41"/>
      <c r="C19" s="45"/>
      <c r="D19" s="37">
        <f>IF(D4=0," ",D17/D4*100)</f>
        <v>54.573406773287324</v>
      </c>
      <c r="E19" s="37">
        <f aca="true" t="shared" si="8" ref="E19:O19">IF(E4=0," ",E17/E4*100)</f>
        <v>56.054972779179394</v>
      </c>
      <c r="F19" s="37">
        <f t="shared" si="8"/>
        <v>59.94651445008764</v>
      </c>
      <c r="G19" s="37">
        <f t="shared" si="8"/>
        <v>60.32523691231943</v>
      </c>
      <c r="H19" s="37">
        <f t="shared" si="8"/>
        <v>62.575352828538335</v>
      </c>
      <c r="I19" s="37">
        <f t="shared" si="8"/>
        <v>55.26798552233626</v>
      </c>
      <c r="J19" s="37">
        <f t="shared" si="8"/>
        <v>54.33330832145269</v>
      </c>
      <c r="K19" s="37">
        <f t="shared" si="8"/>
        <v>56.40389813276465</v>
      </c>
      <c r="L19" s="37">
        <f t="shared" si="8"/>
        <v>55.34034713468438</v>
      </c>
      <c r="M19" s="37">
        <f t="shared" si="8"/>
        <v>56.27522719225776</v>
      </c>
      <c r="N19" s="37">
        <f t="shared" si="8"/>
        <v>56.905430711610485</v>
      </c>
      <c r="O19" s="37">
        <f t="shared" si="8"/>
        <v>55.23745290478627</v>
      </c>
      <c r="R19" s="47"/>
    </row>
    <row r="20" spans="1:18" ht="24" customHeight="1">
      <c r="A20" s="14" t="s">
        <v>45</v>
      </c>
      <c r="B20" s="41">
        <v>365210.23166666663</v>
      </c>
      <c r="C20" s="44"/>
      <c r="D20" s="38">
        <v>349670.03</v>
      </c>
      <c r="E20" s="15">
        <v>390807.23</v>
      </c>
      <c r="F20" s="15">
        <v>556130.34</v>
      </c>
      <c r="G20" s="15">
        <v>397038.84</v>
      </c>
      <c r="H20" s="15">
        <v>317927.96</v>
      </c>
      <c r="I20" s="15">
        <v>317892.23</v>
      </c>
      <c r="J20" s="15">
        <v>252905.97000000003</v>
      </c>
      <c r="K20" s="15">
        <v>405600.28</v>
      </c>
      <c r="L20" s="15">
        <v>352141.05999999994</v>
      </c>
      <c r="M20" s="20">
        <v>334904.87</v>
      </c>
      <c r="N20" s="20">
        <v>318190.55000000005</v>
      </c>
      <c r="O20" s="20">
        <v>630495.07</v>
      </c>
      <c r="R20" s="47"/>
    </row>
    <row r="21" spans="1:15" ht="36.75" customHeight="1">
      <c r="A21" s="12" t="s">
        <v>46</v>
      </c>
      <c r="B21" s="41"/>
      <c r="C21" s="45"/>
      <c r="D21" s="36">
        <f>IF(D39=0," ",D20/D39*100)</f>
        <v>5.431886278559339</v>
      </c>
      <c r="E21" s="36">
        <f aca="true" t="shared" si="9" ref="E21:O21">IF(E20=0," ",E20/E39*100)</f>
        <v>4.931103033664579</v>
      </c>
      <c r="F21" s="36">
        <f t="shared" si="9"/>
        <v>6.331079509643262</v>
      </c>
      <c r="G21" s="36">
        <f t="shared" si="9"/>
        <v>4.978833544148334</v>
      </c>
      <c r="H21" s="36">
        <f t="shared" si="9"/>
        <v>4.812262684852701</v>
      </c>
      <c r="I21" s="36">
        <f t="shared" si="9"/>
        <v>7.29105137599447</v>
      </c>
      <c r="J21" s="36">
        <f t="shared" si="9"/>
        <v>6.1190606965619425</v>
      </c>
      <c r="K21" s="36">
        <f t="shared" si="9"/>
        <v>9.162991466597333</v>
      </c>
      <c r="L21" s="36">
        <f t="shared" si="9"/>
        <v>8.027882872989757</v>
      </c>
      <c r="M21" s="36">
        <f t="shared" si="9"/>
        <v>7.222647894806891</v>
      </c>
      <c r="N21" s="36">
        <f t="shared" si="9"/>
        <v>7.660870336686785</v>
      </c>
      <c r="O21" s="36">
        <f t="shared" si="9"/>
        <v>14.313723479479576</v>
      </c>
    </row>
    <row r="22" spans="1:15" ht="25.5">
      <c r="A22" s="14" t="s">
        <v>24</v>
      </c>
      <c r="B22" s="41">
        <v>278077.1058333334</v>
      </c>
      <c r="C22" s="44"/>
      <c r="D22" s="38">
        <v>269813.50000000006</v>
      </c>
      <c r="E22" s="11">
        <v>317695.6</v>
      </c>
      <c r="F22" s="11">
        <v>460784.04</v>
      </c>
      <c r="G22" s="11">
        <v>297246.9</v>
      </c>
      <c r="H22" s="11">
        <v>242852.19</v>
      </c>
      <c r="I22" s="11">
        <v>239435.02999999997</v>
      </c>
      <c r="J22" s="11">
        <v>170940.94</v>
      </c>
      <c r="K22" s="11">
        <v>240883.62999999998</v>
      </c>
      <c r="L22" s="11">
        <v>223700.72999999998</v>
      </c>
      <c r="M22" s="20">
        <v>235680.08</v>
      </c>
      <c r="N22" s="20">
        <v>238177.77000000002</v>
      </c>
      <c r="O22" s="20">
        <v>534495.6699999999</v>
      </c>
    </row>
    <row r="23" spans="1:15" ht="33" customHeight="1">
      <c r="A23" s="12" t="s">
        <v>14</v>
      </c>
      <c r="B23" s="41"/>
      <c r="C23" s="45"/>
      <c r="D23" s="37">
        <f>IF(D39=0," ",D22/D39*100)</f>
        <v>4.191369355904109</v>
      </c>
      <c r="E23" s="37">
        <f aca="true" t="shared" si="10" ref="E23:O23">IF(E39=0," ",E22/E39*100)</f>
        <v>4.00859967954505</v>
      </c>
      <c r="F23" s="37">
        <f t="shared" si="10"/>
        <v>5.245641505576986</v>
      </c>
      <c r="G23" s="37">
        <f t="shared" si="10"/>
        <v>3.7274510388306226</v>
      </c>
      <c r="H23" s="37">
        <f t="shared" si="10"/>
        <v>3.6758910159136624</v>
      </c>
      <c r="I23" s="37">
        <f t="shared" si="10"/>
        <v>5.491587840768481</v>
      </c>
      <c r="J23" s="37">
        <f t="shared" si="10"/>
        <v>4.135916551860571</v>
      </c>
      <c r="K23" s="37">
        <f t="shared" si="10"/>
        <v>5.441846948757011</v>
      </c>
      <c r="L23" s="37">
        <f t="shared" si="10"/>
        <v>5.099783760071337</v>
      </c>
      <c r="M23" s="37">
        <f t="shared" si="10"/>
        <v>5.082739566193586</v>
      </c>
      <c r="N23" s="37">
        <f t="shared" si="10"/>
        <v>5.734453814078412</v>
      </c>
      <c r="O23" s="37">
        <f t="shared" si="10"/>
        <v>12.134310933405343</v>
      </c>
    </row>
    <row r="24" spans="1:15" ht="33" customHeight="1">
      <c r="A24" s="14" t="s">
        <v>38</v>
      </c>
      <c r="B24" s="41">
        <v>27054.90166666667</v>
      </c>
      <c r="C24" s="45"/>
      <c r="D24" s="35">
        <f>12781.11-886.7+763.83</f>
        <v>12658.24</v>
      </c>
      <c r="E24" s="35">
        <f>7621.61-176.95</f>
        <v>7444.66</v>
      </c>
      <c r="F24" s="35">
        <v>9576.4</v>
      </c>
      <c r="G24" s="35">
        <v>7570.98</v>
      </c>
      <c r="H24" s="35">
        <v>8537.6</v>
      </c>
      <c r="I24" s="35">
        <v>13797.52</v>
      </c>
      <c r="J24" s="35">
        <v>30987.76</v>
      </c>
      <c r="K24" s="35">
        <v>116809.37</v>
      </c>
      <c r="L24" s="37">
        <v>67880.26</v>
      </c>
      <c r="M24" s="37">
        <v>33943.65</v>
      </c>
      <c r="N24" s="37">
        <v>12280.46</v>
      </c>
      <c r="O24" s="37">
        <v>7683.72</v>
      </c>
    </row>
    <row r="25" spans="1:15" ht="41.25" customHeight="1">
      <c r="A25" s="12" t="s">
        <v>39</v>
      </c>
      <c r="B25" s="41"/>
      <c r="C25" s="45"/>
      <c r="D25" s="37">
        <f>IF(D39=0," ",D24/D39*100)</f>
        <v>0.19663715579716956</v>
      </c>
      <c r="E25" s="37">
        <f aca="true" t="shared" si="11" ref="E25:O25">IF(E39=0," ",E24/E39*100)</f>
        <v>0.09393476551240196</v>
      </c>
      <c r="F25" s="37">
        <f t="shared" si="11"/>
        <v>0.10901931697549128</v>
      </c>
      <c r="G25" s="37">
        <f t="shared" si="11"/>
        <v>0.09493945022123314</v>
      </c>
      <c r="H25" s="37">
        <f t="shared" si="11"/>
        <v>0.12922793546751415</v>
      </c>
      <c r="I25" s="37">
        <f t="shared" si="11"/>
        <v>0.31645450151867893</v>
      </c>
      <c r="J25" s="37">
        <f t="shared" si="11"/>
        <v>0.7497489453906299</v>
      </c>
      <c r="K25" s="37">
        <f t="shared" si="11"/>
        <v>2.6388622328579516</v>
      </c>
      <c r="L25" s="37">
        <f t="shared" si="11"/>
        <v>1.5474900219477152</v>
      </c>
      <c r="M25" s="37">
        <f t="shared" si="11"/>
        <v>0.7320378237992238</v>
      </c>
      <c r="N25" s="37">
        <f t="shared" si="11"/>
        <v>0.2956687800277808</v>
      </c>
      <c r="O25" s="37">
        <f t="shared" si="11"/>
        <v>0.17443854616301255</v>
      </c>
    </row>
    <row r="26" spans="1:18" ht="33" customHeight="1">
      <c r="A26" s="14" t="s">
        <v>40</v>
      </c>
      <c r="B26" s="41">
        <v>58702.1825</v>
      </c>
      <c r="C26" s="45"/>
      <c r="D26" s="35">
        <v>67198.29000000001</v>
      </c>
      <c r="E26" s="35">
        <f>80923.05-17437.65+2181.75</f>
        <v>65667.15</v>
      </c>
      <c r="F26" s="35">
        <v>85769.9</v>
      </c>
      <c r="G26" s="35">
        <v>92220.96</v>
      </c>
      <c r="H26" s="35">
        <v>66538.17000000001</v>
      </c>
      <c r="I26" s="35">
        <v>64659.67999999999</v>
      </c>
      <c r="J26" s="35">
        <f>51074.65-699.21+601.83</f>
        <v>50977.270000000004</v>
      </c>
      <c r="K26" s="35">
        <v>47907.28</v>
      </c>
      <c r="L26" s="37">
        <v>60560.07</v>
      </c>
      <c r="M26" s="37">
        <v>65281.14</v>
      </c>
      <c r="N26" s="37">
        <v>67732.32</v>
      </c>
      <c r="O26" s="37">
        <v>88315.68000000001</v>
      </c>
      <c r="R26" s="47"/>
    </row>
    <row r="27" spans="1:15" ht="33" customHeight="1">
      <c r="A27" s="12" t="s">
        <v>47</v>
      </c>
      <c r="B27" s="41"/>
      <c r="C27" s="45"/>
      <c r="D27" s="37">
        <f>IF(D39=0," ",D26/D39*100)</f>
        <v>1.043879766858061</v>
      </c>
      <c r="E27" s="37">
        <f aca="true" t="shared" si="12" ref="E27:O27">IF(E39=0," ",E26/E39*100)</f>
        <v>0.8285708597998734</v>
      </c>
      <c r="F27" s="37">
        <f t="shared" si="12"/>
        <v>0.9764186870907844</v>
      </c>
      <c r="G27" s="37">
        <f t="shared" si="12"/>
        <v>1.156443055096478</v>
      </c>
      <c r="H27" s="37">
        <f t="shared" si="12"/>
        <v>1.0071437334715245</v>
      </c>
      <c r="I27" s="37">
        <f t="shared" si="12"/>
        <v>1.4830090337073105</v>
      </c>
      <c r="J27" s="37">
        <f t="shared" si="12"/>
        <v>1.2333951993107406</v>
      </c>
      <c r="K27" s="37">
        <f t="shared" si="12"/>
        <v>1.0822822849823701</v>
      </c>
      <c r="L27" s="37">
        <f t="shared" si="12"/>
        <v>1.380609090970706</v>
      </c>
      <c r="M27" s="37">
        <f t="shared" si="12"/>
        <v>1.4078705048140803</v>
      </c>
      <c r="N27" s="37">
        <f t="shared" si="12"/>
        <v>1.6307477425805923</v>
      </c>
      <c r="O27" s="37">
        <f t="shared" si="12"/>
        <v>2.0049739999112206</v>
      </c>
    </row>
    <row r="28" spans="1:15" ht="30" customHeight="1">
      <c r="A28" s="24" t="s">
        <v>48</v>
      </c>
      <c r="B28" s="41">
        <v>8204.916666666666</v>
      </c>
      <c r="C28" s="44"/>
      <c r="D28" s="38">
        <v>7511</v>
      </c>
      <c r="E28" s="15">
        <v>8552</v>
      </c>
      <c r="F28" s="26">
        <v>13285</v>
      </c>
      <c r="G28" s="15">
        <v>9244</v>
      </c>
      <c r="H28" s="11">
        <v>7608</v>
      </c>
      <c r="I28" s="15">
        <v>7284</v>
      </c>
      <c r="J28" s="15">
        <v>5825</v>
      </c>
      <c r="K28" s="15">
        <v>8797</v>
      </c>
      <c r="L28" s="29">
        <v>7443</v>
      </c>
      <c r="M28" s="15">
        <v>7705</v>
      </c>
      <c r="N28" s="15">
        <v>7113</v>
      </c>
      <c r="O28" s="20">
        <v>12798</v>
      </c>
    </row>
    <row r="29" spans="1:15" ht="30" customHeight="1">
      <c r="A29" s="24" t="s">
        <v>15</v>
      </c>
      <c r="B29" s="41"/>
      <c r="C29" s="44"/>
      <c r="D29" s="38">
        <v>5082</v>
      </c>
      <c r="E29" s="15">
        <v>6273</v>
      </c>
      <c r="F29">
        <v>10655</v>
      </c>
      <c r="G29" s="15">
        <v>6650</v>
      </c>
      <c r="H29" s="11">
        <v>5162</v>
      </c>
      <c r="I29" s="11">
        <v>4900</v>
      </c>
      <c r="J29" s="15">
        <v>3896</v>
      </c>
      <c r="K29" s="15">
        <v>4881</v>
      </c>
      <c r="L29" s="29">
        <v>4548</v>
      </c>
      <c r="M29" s="15">
        <v>4896</v>
      </c>
      <c r="N29" s="29">
        <v>4890</v>
      </c>
      <c r="O29" s="20">
        <v>10537</v>
      </c>
    </row>
    <row r="30" spans="1:18" ht="24.75">
      <c r="A30" s="13" t="s">
        <v>25</v>
      </c>
      <c r="B30" s="46"/>
      <c r="C30" s="44"/>
      <c r="D30" s="37">
        <f>IF(D29=0," ",D22/D29)</f>
        <v>53.09199134199135</v>
      </c>
      <c r="E30" s="37">
        <f aca="true" t="shared" si="13" ref="E30:O30">IF(E29=0," ",E22/E29)</f>
        <v>50.64492268452096</v>
      </c>
      <c r="F30" s="37">
        <f t="shared" si="13"/>
        <v>43.245803847958705</v>
      </c>
      <c r="G30" s="37">
        <f t="shared" si="13"/>
        <v>44.698781954887224</v>
      </c>
      <c r="H30" s="37">
        <f t="shared" si="13"/>
        <v>47.046142967841924</v>
      </c>
      <c r="I30" s="37">
        <f t="shared" si="13"/>
        <v>48.86429183673469</v>
      </c>
      <c r="J30" s="37">
        <f t="shared" si="13"/>
        <v>43.8760112936345</v>
      </c>
      <c r="K30" s="37">
        <f t="shared" si="13"/>
        <v>49.35128662159393</v>
      </c>
      <c r="L30" s="37">
        <f t="shared" si="13"/>
        <v>49.1866160949868</v>
      </c>
      <c r="M30" s="37">
        <f t="shared" si="13"/>
        <v>48.137271241830064</v>
      </c>
      <c r="N30" s="37">
        <f t="shared" si="13"/>
        <v>48.70711042944786</v>
      </c>
      <c r="O30" s="37">
        <f t="shared" si="13"/>
        <v>50.725602163803735</v>
      </c>
      <c r="Q30" s="1"/>
      <c r="R30" s="54"/>
    </row>
    <row r="31" spans="1:18" ht="25.5">
      <c r="A31" s="24" t="s">
        <v>41</v>
      </c>
      <c r="B31" s="41"/>
      <c r="C31" s="44"/>
      <c r="D31" s="11">
        <v>379</v>
      </c>
      <c r="E31" s="11">
        <v>246</v>
      </c>
      <c r="F31" s="11">
        <v>270</v>
      </c>
      <c r="G31" s="11">
        <v>205</v>
      </c>
      <c r="H31" s="11">
        <v>262</v>
      </c>
      <c r="I31" s="11">
        <v>315</v>
      </c>
      <c r="J31" s="11">
        <v>625</v>
      </c>
      <c r="K31" s="11">
        <v>2896</v>
      </c>
      <c r="L31" s="11">
        <v>1650</v>
      </c>
      <c r="M31" s="11">
        <v>771</v>
      </c>
      <c r="N31" s="11">
        <v>304</v>
      </c>
      <c r="O31" s="11">
        <v>170</v>
      </c>
      <c r="Q31" s="47"/>
      <c r="R31" s="47"/>
    </row>
    <row r="32" spans="1:18" ht="24.75">
      <c r="A32" s="13" t="s">
        <v>43</v>
      </c>
      <c r="B32" s="46"/>
      <c r="C32" s="44"/>
      <c r="D32" s="37">
        <f>IF(D31=0," ",D24/D31)</f>
        <v>33.399050131926124</v>
      </c>
      <c r="E32" s="37">
        <f aca="true" t="shared" si="14" ref="E32:N32">IF(E31=0," ",E24/E31)</f>
        <v>30.262845528455284</v>
      </c>
      <c r="F32" s="37">
        <f t="shared" si="14"/>
        <v>35.468148148148146</v>
      </c>
      <c r="G32" s="37">
        <f t="shared" si="14"/>
        <v>36.93160975609756</v>
      </c>
      <c r="H32" s="37">
        <f t="shared" si="14"/>
        <v>32.58625954198473</v>
      </c>
      <c r="I32" s="37">
        <f t="shared" si="14"/>
        <v>43.80165079365079</v>
      </c>
      <c r="J32" s="37">
        <f t="shared" si="14"/>
        <v>49.580416</v>
      </c>
      <c r="K32" s="37">
        <f t="shared" si="14"/>
        <v>40.33472720994475</v>
      </c>
      <c r="L32" s="37">
        <f t="shared" si="14"/>
        <v>41.13955151515151</v>
      </c>
      <c r="M32" s="37">
        <f t="shared" si="14"/>
        <v>44.025486381322956</v>
      </c>
      <c r="N32" s="37">
        <f t="shared" si="14"/>
        <v>40.396249999999995</v>
      </c>
      <c r="O32" s="37">
        <f>IF(O31=0," ",O24/O31)</f>
        <v>45.19835294117647</v>
      </c>
      <c r="R32" s="47"/>
    </row>
    <row r="33" spans="1:15" ht="25.5">
      <c r="A33" s="24" t="s">
        <v>44</v>
      </c>
      <c r="B33" s="41"/>
      <c r="C33" s="44"/>
      <c r="D33" s="11">
        <v>2194</v>
      </c>
      <c r="E33" s="11">
        <v>2199</v>
      </c>
      <c r="F33" s="11">
        <v>2553</v>
      </c>
      <c r="G33" s="11">
        <v>2509</v>
      </c>
      <c r="H33" s="11">
        <v>2308</v>
      </c>
      <c r="I33" s="11">
        <v>2189</v>
      </c>
      <c r="J33" s="11">
        <v>1377</v>
      </c>
      <c r="K33" s="11">
        <v>1192</v>
      </c>
      <c r="L33" s="11">
        <v>1359</v>
      </c>
      <c r="M33" s="11">
        <v>2144</v>
      </c>
      <c r="N33" s="11">
        <v>2011</v>
      </c>
      <c r="O33" s="11">
        <v>2235</v>
      </c>
    </row>
    <row r="34" spans="1:16" ht="12">
      <c r="A34" s="13" t="s">
        <v>42</v>
      </c>
      <c r="B34" s="46"/>
      <c r="C34" s="44"/>
      <c r="D34" s="37">
        <f>IF(D33=0," ",D26/D33)</f>
        <v>30.628208751139475</v>
      </c>
      <c r="E34" s="37">
        <f aca="true" t="shared" si="15" ref="E34:O34">IF(E33=0," ",E26/E33)</f>
        <v>29.86227830832196</v>
      </c>
      <c r="F34" s="37">
        <f t="shared" si="15"/>
        <v>33.595730513121815</v>
      </c>
      <c r="G34" s="37">
        <f t="shared" si="15"/>
        <v>36.756062176165806</v>
      </c>
      <c r="H34" s="37">
        <f t="shared" si="15"/>
        <v>28.829363084922015</v>
      </c>
      <c r="I34" s="37">
        <f t="shared" si="15"/>
        <v>29.53845591594335</v>
      </c>
      <c r="J34" s="37">
        <f t="shared" si="15"/>
        <v>37.02053013798112</v>
      </c>
      <c r="K34" s="37">
        <f t="shared" si="15"/>
        <v>40.1906711409396</v>
      </c>
      <c r="L34" s="37">
        <f t="shared" si="15"/>
        <v>44.56222958057395</v>
      </c>
      <c r="M34" s="37">
        <f t="shared" si="15"/>
        <v>30.448292910447762</v>
      </c>
      <c r="N34" s="37">
        <f t="shared" si="15"/>
        <v>33.68091496767778</v>
      </c>
      <c r="O34" s="37">
        <f t="shared" si="15"/>
        <v>39.514845637583896</v>
      </c>
      <c r="P34" s="1"/>
    </row>
    <row r="35" spans="1:16" ht="12.75">
      <c r="A35" s="23" t="s">
        <v>28</v>
      </c>
      <c r="B35" s="41"/>
      <c r="C35" s="44"/>
      <c r="D35" s="11">
        <v>245023.53000000003</v>
      </c>
      <c r="E35" s="11">
        <v>291852.12</v>
      </c>
      <c r="F35" s="11">
        <v>244581.33</v>
      </c>
      <c r="G35" s="11">
        <v>155928.95</v>
      </c>
      <c r="H35" s="11">
        <v>142882.41</v>
      </c>
      <c r="I35" s="11">
        <v>182287.74</v>
      </c>
      <c r="J35" s="11">
        <v>167117.48</v>
      </c>
      <c r="K35" s="11">
        <v>204447.75</v>
      </c>
      <c r="L35" s="11">
        <v>565409.15</v>
      </c>
      <c r="M35" s="11">
        <v>710408.44</v>
      </c>
      <c r="N35" s="11">
        <v>168182.58000000002</v>
      </c>
      <c r="O35" s="11">
        <v>118246.34999999999</v>
      </c>
      <c r="P35" s="1"/>
    </row>
    <row r="36" spans="1:17" ht="25.5">
      <c r="A36" s="12" t="s">
        <v>29</v>
      </c>
      <c r="B36" s="41"/>
      <c r="C36" s="44"/>
      <c r="D36" s="37">
        <f>IF(D39=0," ",D35/D39*100)</f>
        <v>3.8062740193409557</v>
      </c>
      <c r="E36" s="37">
        <f aca="true" t="shared" si="16" ref="E36:O36">IF(E39=0," ",E35/E39*100)</f>
        <v>3.682513433319641</v>
      </c>
      <c r="F36" s="37">
        <f t="shared" si="16"/>
        <v>2.784354197982251</v>
      </c>
      <c r="G36" s="37">
        <f t="shared" si="16"/>
        <v>1.9553358728426375</v>
      </c>
      <c r="H36" s="37">
        <f t="shared" si="16"/>
        <v>2.162715383588233</v>
      </c>
      <c r="I36" s="37">
        <f t="shared" si="16"/>
        <v>4.180880034576254</v>
      </c>
      <c r="J36" s="37">
        <f t="shared" si="16"/>
        <v>4.043407925785526</v>
      </c>
      <c r="K36" s="37">
        <f t="shared" si="16"/>
        <v>4.618717197668169</v>
      </c>
      <c r="L36" s="37">
        <f t="shared" si="16"/>
        <v>12.889830091147841</v>
      </c>
      <c r="M36" s="37">
        <f t="shared" si="16"/>
        <v>15.320858199580814</v>
      </c>
      <c r="N36" s="37">
        <f t="shared" si="16"/>
        <v>4.049224397988728</v>
      </c>
      <c r="O36" s="37">
        <f t="shared" si="16"/>
        <v>2.684470722915819</v>
      </c>
      <c r="P36" s="1"/>
      <c r="Q36" s="1"/>
    </row>
    <row r="37" spans="1:17" ht="12.75">
      <c r="A37" s="12" t="s">
        <v>30</v>
      </c>
      <c r="B37" s="41"/>
      <c r="C37" s="44"/>
      <c r="D37" s="11">
        <v>1007</v>
      </c>
      <c r="E37" s="11">
        <v>971</v>
      </c>
      <c r="F37" s="11">
        <v>921</v>
      </c>
      <c r="G37" s="11">
        <v>590</v>
      </c>
      <c r="H37" s="11">
        <v>586</v>
      </c>
      <c r="I37" s="11">
        <v>661</v>
      </c>
      <c r="J37" s="11">
        <v>682</v>
      </c>
      <c r="K37" s="11">
        <v>832</v>
      </c>
      <c r="L37" s="11">
        <v>919</v>
      </c>
      <c r="M37" s="11">
        <v>1003</v>
      </c>
      <c r="N37" s="11">
        <v>619</v>
      </c>
      <c r="O37" s="11">
        <v>430</v>
      </c>
      <c r="P37" s="1"/>
      <c r="Q37" s="1"/>
    </row>
    <row r="38" spans="1:16" ht="25.5">
      <c r="A38" s="12" t="s">
        <v>31</v>
      </c>
      <c r="B38" s="41"/>
      <c r="C38" s="44"/>
      <c r="D38" s="34">
        <f>IF(D3=0," ",D37/D3*100)</f>
        <v>0.05325224748810154</v>
      </c>
      <c r="E38" s="34">
        <f aca="true" t="shared" si="17" ref="E38:O38">IF(E3=0," ",E37/E3*100)</f>
        <v>0.05142463722063341</v>
      </c>
      <c r="F38" s="34">
        <f t="shared" si="17"/>
        <v>0.04882833209627824</v>
      </c>
      <c r="G38" s="34">
        <f t="shared" si="17"/>
        <v>0.03129309430359605</v>
      </c>
      <c r="H38" s="34">
        <f t="shared" si="17"/>
        <v>0.03109248156205232</v>
      </c>
      <c r="I38" s="34">
        <f t="shared" si="17"/>
        <v>0.03509610279282149</v>
      </c>
      <c r="J38" s="34">
        <f t="shared" si="17"/>
        <v>0.03622649527249549</v>
      </c>
      <c r="K38" s="34">
        <f t="shared" si="17"/>
        <v>0.044208289054197665</v>
      </c>
      <c r="L38" s="34">
        <f t="shared" si="17"/>
        <v>0.04885958849486948</v>
      </c>
      <c r="M38" s="34">
        <f t="shared" si="17"/>
        <v>0.05345342144532082</v>
      </c>
      <c r="N38" s="34">
        <f t="shared" si="17"/>
        <v>0.03301861631194324</v>
      </c>
      <c r="O38" s="34">
        <f t="shared" si="17"/>
        <v>0.022945570971184635</v>
      </c>
      <c r="P38" s="1"/>
    </row>
    <row r="39" spans="1:16" ht="25.5">
      <c r="A39" s="16" t="s">
        <v>26</v>
      </c>
      <c r="B39" s="30"/>
      <c r="C39" s="30"/>
      <c r="D39" s="17">
        <v>6437359.180000002</v>
      </c>
      <c r="E39" s="17">
        <v>7925351.130000001</v>
      </c>
      <c r="F39" s="17">
        <v>8784131.35</v>
      </c>
      <c r="G39" s="17">
        <v>7974535.33</v>
      </c>
      <c r="H39" s="17">
        <v>6606621.0600000005</v>
      </c>
      <c r="I39" s="17">
        <v>4360032.78</v>
      </c>
      <c r="J39" s="17">
        <v>4133084.84</v>
      </c>
      <c r="K39" s="17">
        <v>4426505.05</v>
      </c>
      <c r="L39" s="17">
        <v>4386474.81</v>
      </c>
      <c r="M39" s="17">
        <v>4636871.0600000005</v>
      </c>
      <c r="N39" s="17">
        <v>4153451.71</v>
      </c>
      <c r="O39" s="17">
        <v>4404829.1899999995</v>
      </c>
      <c r="P39" s="1"/>
    </row>
    <row r="40" spans="1:16" ht="13.5" thickBot="1">
      <c r="A40" s="18" t="s">
        <v>2</v>
      </c>
      <c r="B40" s="31"/>
      <c r="C40" s="31"/>
      <c r="D40" s="19">
        <v>51697</v>
      </c>
      <c r="E40" s="19">
        <v>53869</v>
      </c>
      <c r="F40" s="27">
        <v>61016</v>
      </c>
      <c r="G40" s="19">
        <v>57276</v>
      </c>
      <c r="H40" s="19">
        <v>53802</v>
      </c>
      <c r="I40" s="19">
        <v>40830</v>
      </c>
      <c r="J40" s="19">
        <v>38572</v>
      </c>
      <c r="K40" s="19">
        <v>41118</v>
      </c>
      <c r="L40" s="19">
        <v>39462</v>
      </c>
      <c r="M40" s="19">
        <v>40137</v>
      </c>
      <c r="N40" s="19">
        <v>40107</v>
      </c>
      <c r="O40" s="19">
        <v>45291</v>
      </c>
      <c r="P40" s="1"/>
    </row>
    <row r="41" spans="1:3" ht="12.75">
      <c r="A41" s="2"/>
      <c r="B41" s="2"/>
      <c r="C41" s="2"/>
    </row>
    <row r="42" spans="1:11" ht="12.75">
      <c r="A42" s="2" t="s">
        <v>52</v>
      </c>
      <c r="B42" s="2"/>
      <c r="C42" s="2"/>
      <c r="H42" s="1"/>
      <c r="I42" s="1"/>
      <c r="J42" s="1"/>
      <c r="K42" s="1"/>
    </row>
    <row r="43" spans="4:11" ht="12">
      <c r="D43" s="53"/>
      <c r="H43" s="1"/>
      <c r="I43" s="1"/>
      <c r="J43" s="1"/>
      <c r="K43" s="1"/>
    </row>
    <row r="46" ht="12">
      <c r="I46" s="52"/>
    </row>
    <row r="48" ht="12">
      <c r="L48" s="51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Līga Kušnere</cp:lastModifiedBy>
  <cp:lastPrinted>2013-12-18T10:08:07Z</cp:lastPrinted>
  <dcterms:created xsi:type="dcterms:W3CDTF">1996-10-14T23:33:28Z</dcterms:created>
  <dcterms:modified xsi:type="dcterms:W3CDTF">2024-01-22T10:14:29Z</dcterms:modified>
  <cp:category/>
  <cp:version/>
  <cp:contentType/>
  <cp:contentStatus/>
</cp:coreProperties>
</file>