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lm.local\LM\LMshared\SPASP_Baltina\1.4_GRT_Pieaugušo_metodika_grozijumi\4\Grozijumu projekts\3_grozijumi_102020\"/>
    </mc:Choice>
  </mc:AlternateContent>
  <xr:revisionPtr revIDLastSave="0" documentId="8_{38791DC4-4951-4199-93EC-1ED5686C68E5}" xr6:coauthVersionLast="47" xr6:coauthVersionMax="47" xr10:uidLastSave="{00000000-0000-0000-0000-000000000000}"/>
  <bookViews>
    <workbookView xWindow="-120" yWindow="-120" windowWidth="29040" windowHeight="15840" firstSheet="3" activeTab="5" xr2:uid="{EC2021DB-6DCC-4127-A1D7-01914B940B5F}"/>
  </bookViews>
  <sheets>
    <sheet name="3_pielikums" sheetId="2" r:id="rId1"/>
    <sheet name="5_pielikums" sheetId="1" r:id="rId2"/>
    <sheet name="8_pielikums" sheetId="3" r:id="rId3"/>
    <sheet name="9_pielikums" sheetId="4" r:id="rId4"/>
    <sheet name="10_pielikums" sheetId="5" r:id="rId5"/>
    <sheet name="14_pielikums" sheetId="6" r:id="rId6"/>
    <sheet name="20_pielikums" sheetId="7" r:id="rId7"/>
    <sheet name="21_pielikums" sheetId="8" r:id="rId8"/>
    <sheet name="22_pielikums" sheetId="9" r:id="rId9"/>
    <sheet name="Sheet4" sheetId="10" r:id="rId10"/>
  </sheets>
  <definedNames>
    <definedName name="paterins" localSheetId="6">'20_pielikums'!$K$10</definedName>
    <definedName name="_xlnm.Print_Titles" localSheetId="0">'3_pielikums'!$8:$8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9" l="1"/>
  <c r="E35" i="9" s="1"/>
  <c r="F31" i="9"/>
  <c r="G20" i="8" l="1"/>
  <c r="K42" i="7" l="1"/>
  <c r="H42" i="7"/>
  <c r="F42" i="7"/>
  <c r="I41" i="7"/>
  <c r="J41" i="7" s="1"/>
  <c r="G41" i="7"/>
  <c r="I40" i="7"/>
  <c r="J40" i="7" s="1"/>
  <c r="G40" i="7"/>
  <c r="I39" i="7"/>
  <c r="J39" i="7" s="1"/>
  <c r="G39" i="7"/>
  <c r="I38" i="7"/>
  <c r="J38" i="7" s="1"/>
  <c r="G38" i="7"/>
  <c r="I37" i="7"/>
  <c r="J37" i="7" s="1"/>
  <c r="G37" i="7"/>
  <c r="I36" i="7"/>
  <c r="J36" i="7" s="1"/>
  <c r="G36" i="7"/>
  <c r="I35" i="7"/>
  <c r="J35" i="7" s="1"/>
  <c r="G35" i="7"/>
  <c r="I34" i="7"/>
  <c r="J34" i="7" s="1"/>
  <c r="G34" i="7"/>
  <c r="I33" i="7"/>
  <c r="J33" i="7" s="1"/>
  <c r="G33" i="7"/>
  <c r="I32" i="7"/>
  <c r="J32" i="7" s="1"/>
  <c r="G32" i="7"/>
  <c r="I31" i="7"/>
  <c r="J31" i="7" s="1"/>
  <c r="G31" i="7"/>
  <c r="I30" i="7"/>
  <c r="J30" i="7" s="1"/>
  <c r="G30" i="7"/>
  <c r="I29" i="7"/>
  <c r="J29" i="7" s="1"/>
  <c r="G29" i="7"/>
  <c r="I28" i="7"/>
  <c r="J28" i="7" s="1"/>
  <c r="G28" i="7"/>
  <c r="I27" i="7"/>
  <c r="J27" i="7" s="1"/>
  <c r="G27" i="7"/>
  <c r="I26" i="7"/>
  <c r="J26" i="7" s="1"/>
  <c r="G26" i="7"/>
  <c r="I25" i="7"/>
  <c r="J25" i="7" s="1"/>
  <c r="G25" i="7"/>
  <c r="I24" i="7"/>
  <c r="J24" i="7" s="1"/>
  <c r="G24" i="7"/>
  <c r="I23" i="7"/>
  <c r="J23" i="7" s="1"/>
  <c r="G23" i="7"/>
  <c r="I22" i="7"/>
  <c r="J22" i="7" s="1"/>
  <c r="G22" i="7"/>
  <c r="I21" i="7"/>
  <c r="J21" i="7" s="1"/>
  <c r="G21" i="7"/>
  <c r="I20" i="7"/>
  <c r="J20" i="7" s="1"/>
  <c r="G20" i="7"/>
  <c r="I19" i="7"/>
  <c r="G19" i="7"/>
  <c r="G42" i="7" l="1"/>
  <c r="I42" i="7"/>
  <c r="J19" i="7"/>
  <c r="J42" i="7" s="1"/>
  <c r="J32" i="5"/>
  <c r="K32" i="5" s="1"/>
  <c r="I31" i="5"/>
  <c r="J31" i="5" s="1"/>
  <c r="K31" i="5" s="1"/>
  <c r="I30" i="5"/>
  <c r="H30" i="5"/>
  <c r="J30" i="5" s="1"/>
  <c r="K30" i="5" s="1"/>
  <c r="I29" i="5"/>
  <c r="H29" i="5"/>
  <c r="G29" i="5"/>
  <c r="H27" i="5"/>
  <c r="J27" i="5" s="1"/>
  <c r="K27" i="5" s="1"/>
  <c r="I26" i="5"/>
  <c r="H26" i="5"/>
  <c r="H25" i="5"/>
  <c r="J25" i="5" s="1"/>
  <c r="K25" i="5" s="1"/>
  <c r="H24" i="5"/>
  <c r="G24" i="5"/>
  <c r="I24" i="5" s="1"/>
  <c r="H22" i="5"/>
  <c r="J22" i="5" s="1"/>
  <c r="K22" i="5" s="1"/>
  <c r="H21" i="5"/>
  <c r="J21" i="5" s="1"/>
  <c r="K21" i="5" s="1"/>
  <c r="H20" i="5"/>
  <c r="J20" i="5" s="1"/>
  <c r="K20" i="5" s="1"/>
  <c r="G19" i="5"/>
  <c r="H19" i="5" s="1"/>
  <c r="J19" i="5" s="1"/>
  <c r="K19" i="5" s="1"/>
  <c r="C13" i="5"/>
  <c r="B13" i="5"/>
  <c r="D12" i="5"/>
  <c r="D13" i="5" s="1"/>
  <c r="G17" i="4"/>
  <c r="H17" i="4" s="1"/>
  <c r="F17" i="4"/>
  <c r="G16" i="4"/>
  <c r="H16" i="4" s="1"/>
  <c r="F16" i="4"/>
  <c r="I16" i="4" s="1"/>
  <c r="G15" i="4"/>
  <c r="H15" i="4" s="1"/>
  <c r="F15" i="4"/>
  <c r="I15" i="4" s="1"/>
  <c r="G14" i="4"/>
  <c r="H14" i="4" s="1"/>
  <c r="F14" i="4"/>
  <c r="G13" i="4"/>
  <c r="H13" i="4" s="1"/>
  <c r="F13" i="4"/>
  <c r="G12" i="4"/>
  <c r="H12" i="4" s="1"/>
  <c r="F12" i="4"/>
  <c r="I12" i="4" s="1"/>
  <c r="G11" i="4"/>
  <c r="H11" i="4" s="1"/>
  <c r="F11" i="4"/>
  <c r="G10" i="4"/>
  <c r="H10" i="4" s="1"/>
  <c r="F10" i="4"/>
  <c r="I10" i="4" s="1"/>
  <c r="G9" i="4"/>
  <c r="F9" i="4"/>
  <c r="I9" i="4" s="1"/>
  <c r="E8" i="4"/>
  <c r="D8" i="4"/>
  <c r="D15" i="3"/>
  <c r="D14" i="3"/>
  <c r="D13" i="3"/>
  <c r="B12" i="3"/>
  <c r="C14" i="5" l="1"/>
  <c r="G8" i="4"/>
  <c r="J26" i="5"/>
  <c r="K26" i="5" s="1"/>
  <c r="J29" i="5"/>
  <c r="K29" i="5" s="1"/>
  <c r="J24" i="5"/>
  <c r="K24" i="5" s="1"/>
  <c r="J15" i="4"/>
  <c r="H9" i="4"/>
  <c r="H8" i="4" s="1"/>
  <c r="J12" i="4"/>
  <c r="F8" i="4"/>
  <c r="I17" i="4" s="1"/>
  <c r="J17" i="4" s="1"/>
  <c r="K17" i="4" s="1"/>
  <c r="J10" i="4"/>
  <c r="K15" i="4"/>
  <c r="J16" i="4"/>
  <c r="K16" i="4" s="1"/>
  <c r="K10" i="4"/>
  <c r="I11" i="4"/>
  <c r="J11" i="4" s="1"/>
  <c r="K11" i="4" s="1"/>
  <c r="J9" i="4"/>
  <c r="K12" i="4"/>
  <c r="D16" i="3"/>
  <c r="I13" i="4" l="1"/>
  <c r="J13" i="4" s="1"/>
  <c r="K13" i="4" s="1"/>
  <c r="I14" i="4"/>
  <c r="J14" i="4" s="1"/>
  <c r="K14" i="4" s="1"/>
  <c r="K9" i="4"/>
  <c r="F13" i="3"/>
  <c r="E16" i="3"/>
  <c r="F15" i="3"/>
  <c r="F14" i="3"/>
  <c r="E13" i="3"/>
  <c r="E15" i="3"/>
  <c r="E14" i="3"/>
  <c r="K8" i="4" l="1"/>
  <c r="J8" i="4"/>
  <c r="I8" i="4"/>
  <c r="H14" i="3"/>
  <c r="G14" i="3"/>
  <c r="H13" i="3"/>
  <c r="G13" i="3"/>
  <c r="H15" i="3"/>
  <c r="G15" i="3"/>
  <c r="H16" i="3" l="1"/>
  <c r="H17" i="3" s="1"/>
  <c r="H74" i="2"/>
  <c r="H73" i="2"/>
  <c r="H72" i="2"/>
  <c r="H71" i="2"/>
  <c r="H70" i="2"/>
  <c r="H69" i="2"/>
  <c r="H68" i="2"/>
  <c r="H64" i="2"/>
  <c r="H62" i="2"/>
  <c r="H59" i="2"/>
  <c r="H56" i="2"/>
  <c r="H55" i="2"/>
  <c r="H54" i="2"/>
  <c r="H53" i="2"/>
  <c r="H52" i="2"/>
  <c r="H51" i="2"/>
  <c r="H50" i="2"/>
  <c r="H49" i="2"/>
  <c r="H48" i="2"/>
  <c r="H47" i="2"/>
  <c r="H46" i="2"/>
  <c r="H45" i="2"/>
  <c r="H44" i="2"/>
  <c r="H43" i="2"/>
  <c r="H42" i="2"/>
  <c r="H41" i="2"/>
  <c r="H40" i="2"/>
  <c r="H39" i="2"/>
  <c r="H38" i="2"/>
  <c r="H37" i="2"/>
  <c r="H36" i="2"/>
  <c r="H33" i="2"/>
  <c r="H32" i="2"/>
  <c r="H30" i="2"/>
  <c r="H29" i="2"/>
  <c r="H25" i="2"/>
  <c r="H24" i="2"/>
  <c r="H22" i="2"/>
  <c r="H21" i="2"/>
  <c r="H20" i="2"/>
  <c r="H19" i="2"/>
  <c r="H18" i="2"/>
  <c r="H17" i="2"/>
  <c r="H16" i="2"/>
  <c r="H15" i="2"/>
  <c r="H14" i="2"/>
  <c r="H13" i="2"/>
  <c r="H10" i="2"/>
</calcChain>
</file>

<file path=xl/sharedStrings.xml><?xml version="1.0" encoding="utf-8"?>
<sst xmlns="http://schemas.openxmlformats.org/spreadsheetml/2006/main" count="410" uniqueCount="354">
  <si>
    <t>N.P.K.</t>
  </si>
  <si>
    <t>Personas vārds, uzvārds</t>
  </si>
  <si>
    <t>Dzimšanas dati</t>
  </si>
  <si>
    <t>Pilni gadi uz izmēģinājumprojekta sākumu</t>
  </si>
  <si>
    <t>1.posms</t>
  </si>
  <si>
    <t>1.kritērijs -                  I invaliditātes grupa</t>
  </si>
  <si>
    <t>1.kritērijs -                  II invaliditātes grupa</t>
  </si>
  <si>
    <t>Piezīmes</t>
  </si>
  <si>
    <t>_________________________pašvaldība</t>
  </si>
  <si>
    <t>Personu atlase dalībai izmēģinājumprojektā</t>
  </si>
  <si>
    <t>Izmēģinājumprojekta darbinieks _________________________________</t>
  </si>
  <si>
    <t>Iestādes vadītājs _______________________________________</t>
  </si>
  <si>
    <t>Datums__________________</t>
  </si>
  <si>
    <t>Tālrunis:</t>
  </si>
  <si>
    <t>e-pasts:</t>
  </si>
  <si>
    <t>Pakalpojumu nosaukums</t>
  </si>
  <si>
    <t>Kurzemes PR</t>
  </si>
  <si>
    <t>Rīgas PR</t>
  </si>
  <si>
    <t>Vidzemes PR</t>
  </si>
  <si>
    <t>Zemgales PR</t>
  </si>
  <si>
    <t>Latgales PR</t>
  </si>
  <si>
    <t>Kopā</t>
  </si>
  <si>
    <t>Konsultācijas un individuālais atbalsts, sociālais darbs:</t>
  </si>
  <si>
    <t xml:space="preserve">1.1. </t>
  </si>
  <si>
    <t xml:space="preserve">Speciālistu individuālās konsultācijas un individuāls atbalsts                                                                         </t>
  </si>
  <si>
    <t xml:space="preserve">Sociālā darbinieka, sociālā rehabilitētāja, psihologa, ergoterapeita, psihiatra, kanisterapeita, mākslas terapeita, audio un klīniskā logopēda u.c.  speciālistu konsultācijas, kuras saistītas sociālās rehabilitācijas procesu.                                                                                                 </t>
  </si>
  <si>
    <t>Sociālās aprūpes un sociālās rehabilitācijas pakalpojumi:</t>
  </si>
  <si>
    <t>2.1.</t>
  </si>
  <si>
    <t>Aprūpe mājās, t.sk  mobilās uzraudzības pakalpojumi (drošības poga, mobilā brigāde)</t>
  </si>
  <si>
    <t>2.2.</t>
  </si>
  <si>
    <t>Dienas aprūpes centrs</t>
  </si>
  <si>
    <t xml:space="preserve">Dienas aprūpes centrs ar atbalstu aprūpē atšifrēts tikai Kurzemes PR, t.i. ar atbalstu aprūpē - 83, bez atbalsta aprūpē - 108  </t>
  </si>
  <si>
    <t>2.3.</t>
  </si>
  <si>
    <t>Īslaicīgās sociālās aprūpes (atelpas brīža) pakalpojums</t>
  </si>
  <si>
    <t>2.4.</t>
  </si>
  <si>
    <t>Grupu māja (dzīvoklis)</t>
  </si>
  <si>
    <t>Grupu dzīvoklis ar atbalstu aprūpē atšifrēts tikai Kurzemes PR, t.i. ar atbalstu aprūpē - 90, bez atbalsta aprūpē - 60</t>
  </si>
  <si>
    <t>2.5.</t>
  </si>
  <si>
    <t>Specializētās darbnīcas</t>
  </si>
  <si>
    <t>2.6.</t>
  </si>
  <si>
    <t>Ģimenes asistenta pakalpojums</t>
  </si>
  <si>
    <t>Asistents, pavadoņa-asistenta pakalpojums, atbalsta persona</t>
  </si>
  <si>
    <t>Atbalsta persona atsevišķi atšifrēta tikai Kurzemes PR (asistents -170, atbalsta persona - 42) un Rīgas PR  (asistents -203, atbalsta persona - 83)</t>
  </si>
  <si>
    <t>2.8.</t>
  </si>
  <si>
    <t>Transporta pakalpojumi (t.sk. specializētais transports)</t>
  </si>
  <si>
    <t>2.9.</t>
  </si>
  <si>
    <t>Dienas centra pakalpojumi</t>
  </si>
  <si>
    <t>Brīvā laika pavadīšanas un citas iespējas. Rīgas PR - saturīgas dienas pavadīšanas pakalpojumi (10). Vienai personai individuālajos izvērtējumos var būt norādīti vairāki dienas pavadīšanas pakalpojumi</t>
  </si>
  <si>
    <t>2.10.</t>
  </si>
  <si>
    <t>Sociālais mentors</t>
  </si>
  <si>
    <t>2.11.</t>
  </si>
  <si>
    <t>Atbalstītā lemtspēja</t>
  </si>
  <si>
    <t>2.12.</t>
  </si>
  <si>
    <t xml:space="preserve">Grupu nodarbības, atbalsta grupas </t>
  </si>
  <si>
    <t>Atbalsta, pašpalīdzības grupas, grupu nodarbības                                  LPR - Sociālās rehabilitācijas pakalpojumi (grupu nodarbības)</t>
  </si>
  <si>
    <t>2.13.</t>
  </si>
  <si>
    <t>Atkarību profilakses pasākumi</t>
  </si>
  <si>
    <t>Citi pakalpojumi:</t>
  </si>
  <si>
    <t>3.1.</t>
  </si>
  <si>
    <t>Nodarbinātība:</t>
  </si>
  <si>
    <t>3.1.1.</t>
  </si>
  <si>
    <t>Nodarbinātības pasākumi (Atbalstītais darbs,NVA pakalpojumi)</t>
  </si>
  <si>
    <t>3.1.2.</t>
  </si>
  <si>
    <t>Subsidēta darba vieta vai atbalstītais darbs</t>
  </si>
  <si>
    <t>3.1.3.</t>
  </si>
  <si>
    <t>Karjeras konsultācijas</t>
  </si>
  <si>
    <t>3.1.4.</t>
  </si>
  <si>
    <t>SIVA</t>
  </si>
  <si>
    <t>Nav atšifrēts, kas tieši.</t>
  </si>
  <si>
    <t>3.1.5.</t>
  </si>
  <si>
    <t>Profesionlās rehabilitācijas pakalpojums</t>
  </si>
  <si>
    <t>3.2.</t>
  </si>
  <si>
    <t>Veselības aprūpe:</t>
  </si>
  <si>
    <t>3.2.1.</t>
  </si>
  <si>
    <t>Psihiatrs</t>
  </si>
  <si>
    <t>3.2.2.</t>
  </si>
  <si>
    <t>Narkologs</t>
  </si>
  <si>
    <t>3.2.3.</t>
  </si>
  <si>
    <t>Ortopēd, tehniskais ortopēds</t>
  </si>
  <si>
    <t>t.sk. tehniskais ortopēds - 1</t>
  </si>
  <si>
    <t>3.2.4.</t>
  </si>
  <si>
    <t>Dietologs</t>
  </si>
  <si>
    <t>3.2.5.</t>
  </si>
  <si>
    <t>Acu ārsta konsultācija</t>
  </si>
  <si>
    <t>3.2.6.</t>
  </si>
  <si>
    <t>LOR konsultācija</t>
  </si>
  <si>
    <t>3.2.7.</t>
  </si>
  <si>
    <t>Logopēds(audiologopēds)</t>
  </si>
  <si>
    <t>3.2.8.</t>
  </si>
  <si>
    <t>Surdotulks</t>
  </si>
  <si>
    <t>3.2.9.</t>
  </si>
  <si>
    <t>Ergoterapeita konsultācija</t>
  </si>
  <si>
    <t>3.2.10.</t>
  </si>
  <si>
    <t>Fizioterapeita konsultācija</t>
  </si>
  <si>
    <t>3.2.11.</t>
  </si>
  <si>
    <t>Psihologa individuālās konsultācijas</t>
  </si>
  <si>
    <t>3.2.12.</t>
  </si>
  <si>
    <t>Medicīnas māsa</t>
  </si>
  <si>
    <t>3.2.13.</t>
  </si>
  <si>
    <t>Psihiatrijas māsu pakalpojums</t>
  </si>
  <si>
    <t>3.2.14.</t>
  </si>
  <si>
    <t>Veselības aprūpes speciālistu pakalpojumi</t>
  </si>
  <si>
    <t xml:space="preserve">Ģimenes ārsta, ginekologa, seksopatologa, narkologa, fizioterapeita, ergoterapeita u.c. konsultācijas un pakalpojumi; Īpašām terapijas metodēm – reitterapijas, smilšu, mākslas terapijas specialistu konsultācijas un pakalpojumi.     </t>
  </si>
  <si>
    <t>3.2.15.</t>
  </si>
  <si>
    <t>Psihologa grupu nodarbības</t>
  </si>
  <si>
    <t>3.2.16.</t>
  </si>
  <si>
    <t>Deju un kustību terapija/ ārstnieciskā vingrošana</t>
  </si>
  <si>
    <t>3.2.17.</t>
  </si>
  <si>
    <t>Mūzikas terapija</t>
  </si>
  <si>
    <t>3.2.18.</t>
  </si>
  <si>
    <t>Ārstnieciskā vingrošana</t>
  </si>
  <si>
    <t>3.2.19.</t>
  </si>
  <si>
    <t>Ūdens procedūras (peldbaseins)</t>
  </si>
  <si>
    <t>3.2.20.</t>
  </si>
  <si>
    <t>Sporta nodarbības</t>
  </si>
  <si>
    <t>3.2.21.</t>
  </si>
  <si>
    <t xml:space="preserve">BEA, CAP </t>
  </si>
  <si>
    <t>3.3.</t>
  </si>
  <si>
    <t>Dzīvesvieta:</t>
  </si>
  <si>
    <t>3.3.1.</t>
  </si>
  <si>
    <t>Sociālā māja vai sociālais dzīvoklis vai servisa dzīvoklis</t>
  </si>
  <si>
    <t>Atšifrēts tikai RPR - sociālā māja 26</t>
  </si>
  <si>
    <t>3.4.</t>
  </si>
  <si>
    <t>Izglītība:</t>
  </si>
  <si>
    <t>3.4.1.</t>
  </si>
  <si>
    <t>Izglītības pakalpojumi, pedagogs</t>
  </si>
  <si>
    <t>3.5.</t>
  </si>
  <si>
    <t>Tehniskie palīglīdzekļi</t>
  </si>
  <si>
    <t>Izvērtētas pilngadīgas personas ar GRT kopā t.sk., :</t>
  </si>
  <si>
    <t>Apkopots pēc izvērtētā, nevis pēc indikatīvā</t>
  </si>
  <si>
    <t xml:space="preserve"> pilngadīgas personas ar GRT, kas dzīvo sabiedrībā </t>
  </si>
  <si>
    <t>pilngadīgas personas ar GRT, kas dzīvo SAC</t>
  </si>
  <si>
    <t>Plānots izvērtēt papildus pilngadīgas personas ar GRT (indikatīvi):</t>
  </si>
  <si>
    <r>
      <t xml:space="preserve">t.sk. plānots nodrošināt SBS pakalpojumus pilngadīgām personām ar GRT </t>
    </r>
    <r>
      <rPr>
        <sz val="11"/>
        <color theme="1"/>
        <rFont val="Times New Roman"/>
        <family val="1"/>
        <charset val="186"/>
      </rPr>
      <t>(indikatīvi)</t>
    </r>
  </si>
  <si>
    <t>3.pielikums</t>
  </si>
  <si>
    <t>Eiropas Sociālā fonda līdzfinansētā projekta “Sociālo pakalpojumu atbalsta sistēmas pilnveide” (projekta Nr.9.2.2.2./16/I/001) darbības “Sabiedrībā balstītu sociālo pakalpojumu finansēšanas mehānismu izstrāde un ieviešana” apakšdarbības “Sabiedrībā balstītu sociālo pakalpojumu bērniem ar funkcionāliem traucējumiem finansēšanas mehānisma izmēģinājumprojekta īstenošana” ietvaros īstenotais sabiedrībā balstītu sociālo pakalpojumu personām ar garīga rakstura traucējumiem individuālā budžeta pieejas finansēšanas mehānisma izmēģinājumprojekts</t>
  </si>
  <si>
    <t>8.pielikums</t>
  </si>
  <si>
    <t>Individuālā budžeta provizoriskā apmēra aprēķins/piemērs</t>
  </si>
  <si>
    <t>Rādītāja / grupas</t>
  </si>
  <si>
    <t>Noteiktais IB  provizoriskais apmērs (%)</t>
  </si>
  <si>
    <t>Grupas īpatsvars</t>
  </si>
  <si>
    <t xml:space="preserve"> Finansējuma īpatsvars konkrētai grupai</t>
  </si>
  <si>
    <t>IB provizoriskais apmērs uz                   1 personu periodam kopā (12 mēnešiem)</t>
  </si>
  <si>
    <t>IB provizoriskais apmērs uz                   1 personu mēnesī</t>
  </si>
  <si>
    <t xml:space="preserve">Kopējais  finansējums </t>
  </si>
  <si>
    <t>nosaukums</t>
  </si>
  <si>
    <t>apmērs</t>
  </si>
  <si>
    <t>4=2*3</t>
  </si>
  <si>
    <t>5=4/∑4</t>
  </si>
  <si>
    <t>6=∑2/∑4*4/2</t>
  </si>
  <si>
    <t>7=6/12 mēn.</t>
  </si>
  <si>
    <t>8=2*6</t>
  </si>
  <si>
    <t>Kopējais pieejamais finansējums</t>
  </si>
  <si>
    <t>Personu kopējais skaits</t>
  </si>
  <si>
    <t>Personas, kuras izgājušas no  ilgstošas sociālās aprūpes un rehabilitācijas institūcijas</t>
  </si>
  <si>
    <t>Personas, kurām ir bērni</t>
  </si>
  <si>
    <t>Pārējās personas</t>
  </si>
  <si>
    <t>KOPĀ</t>
  </si>
  <si>
    <t>X</t>
  </si>
  <si>
    <t>Atlikums</t>
  </si>
  <si>
    <t>Individuālā budžeta galīgā apmēra aprēķins/piemērs</t>
  </si>
  <si>
    <t>IB provizoriskais apmērs, %</t>
  </si>
  <si>
    <t>Finanšu līdzekļu deficīts</t>
  </si>
  <si>
    <t>Finanšu līdzekļu atlikums</t>
  </si>
  <si>
    <t>Pieejamais finansējums pirms pārdales, euro</t>
  </si>
  <si>
    <t>Vajadzību īpatsvars*</t>
  </si>
  <si>
    <t>Pārdalītā summa bērnam, euro</t>
  </si>
  <si>
    <t>IB galīgais apmērs, euro</t>
  </si>
  <si>
    <t>6=5-4</t>
  </si>
  <si>
    <t>7=4-5</t>
  </si>
  <si>
    <t>8=4-7</t>
  </si>
  <si>
    <t>9=6/∑6</t>
  </si>
  <si>
    <t>10=∑7*9</t>
  </si>
  <si>
    <t>11=8+10</t>
  </si>
  <si>
    <t>Nr.1</t>
  </si>
  <si>
    <t>Nr.2</t>
  </si>
  <si>
    <t>Nr.3</t>
  </si>
  <si>
    <t>Nr.4</t>
  </si>
  <si>
    <t>Nr.5</t>
  </si>
  <si>
    <t>Nr.6</t>
  </si>
  <si>
    <t>Nr.7</t>
  </si>
  <si>
    <t>Nr.8</t>
  </si>
  <si>
    <t>Nr.9</t>
  </si>
  <si>
    <t>Persona</t>
  </si>
  <si>
    <t>12 mēnēšu           IB provizoriskais apmērs, euro</t>
  </si>
  <si>
    <t>12 mēnešu  IB nepieciešamais apmērs, euro</t>
  </si>
  <si>
    <t>*Vajadzību īpatsvaru aprēķina proporcionāli atbalsta plānā norādītajām peersonas vajadzībām (IB nepieciešamais apmērs), t.n., tām persnām, kurām lielāks IB nepieciešamais apmērs, tām arī pārdala lielāku finansējumu.</t>
  </si>
  <si>
    <t>Individuālā budžeta modeļa finansēšanas varianti izmēģinājumprojektā/piemērs</t>
  </si>
  <si>
    <t>Personai nepieciešamie SBS pakalpojumi saskaņā ar atbalsta plānā noteikto</t>
  </si>
  <si>
    <t>IB nepieciešamais apmērs, euro</t>
  </si>
  <si>
    <t>Šobrīd persona saņem</t>
  </si>
  <si>
    <t>pašvaldības finansēto SBS pakalpojumu</t>
  </si>
  <si>
    <t>valsts finansēto SBS pakalpojumu</t>
  </si>
  <si>
    <t>Aprūpes mājās pakalpojums</t>
  </si>
  <si>
    <t>Transporta  pakalpojums</t>
  </si>
  <si>
    <t>Fizioterapeits</t>
  </si>
  <si>
    <t>Grupu nodarbības</t>
  </si>
  <si>
    <t>Pavadonis (valsts asistents pašvaldībā)</t>
  </si>
  <si>
    <t>IBM finansēšanas variants</t>
  </si>
  <si>
    <t>IBM finansēšanas varianta apraksts</t>
  </si>
  <si>
    <t>Piemēra numurs</t>
  </si>
  <si>
    <t>Šobrīd saņemto SBS pakalpojumu kopējais finansējums</t>
  </si>
  <si>
    <t>IB nepieciešamais apmērs</t>
  </si>
  <si>
    <t>IB galīgais apmērs</t>
  </si>
  <si>
    <t>Saņemtais finansējums</t>
  </si>
  <si>
    <t>Personas izdevīgums - ieguvums vai zaudējums pret esošo situāciju</t>
  </si>
  <si>
    <t>no izmēģinājumprojekta līdzekļiem</t>
  </si>
  <si>
    <t>no valsts un pašvaldības</t>
  </si>
  <si>
    <t>IB kopējais apmērs</t>
  </si>
  <si>
    <t>10=9-4</t>
  </si>
  <si>
    <t>I. Variants</t>
  </si>
  <si>
    <t>SBS pakalpojumi personai tiek segti   tikai no IB</t>
  </si>
  <si>
    <t>1.1.</t>
  </si>
  <si>
    <t>1.2.</t>
  </si>
  <si>
    <t>1.3.</t>
  </si>
  <si>
    <t>1.4.</t>
  </si>
  <si>
    <t xml:space="preserve">II.variants </t>
  </si>
  <si>
    <t>IB galīgais apmērs  pilnā apjomā tiek novirzīts  SBS pakalpojumu  apmaksai un papildus vēl trūkstošo finansē no jau esošajiem finanšu avotiem</t>
  </si>
  <si>
    <t xml:space="preserve">III. variants </t>
  </si>
  <si>
    <t xml:space="preserve">Vispirms SBS pakalpojumi tiek apmaksāti no jau esošajiem finanšu avotiem, bet  no IB tiek piemaksāts trūkstošais apjoms </t>
  </si>
  <si>
    <t>SBS pakalpojuma nosaukums</t>
  </si>
  <si>
    <t>SBS pakalpojuma apraksta nosaukums un pielikuma numurs</t>
  </si>
  <si>
    <t>Cenas noteikšanas veids</t>
  </si>
  <si>
    <t>SBS pakalpojuma mērvienība</t>
  </si>
  <si>
    <t>Tirgus cena</t>
  </si>
  <si>
    <t>konsultācija, nodarbība</t>
  </si>
  <si>
    <t>Ergoterapeits</t>
  </si>
  <si>
    <t>Psihologs</t>
  </si>
  <si>
    <t>Psihoterapeits</t>
  </si>
  <si>
    <t>1.5.</t>
  </si>
  <si>
    <t>Speciālais pedagogs</t>
  </si>
  <si>
    <t>1.6.</t>
  </si>
  <si>
    <t>Logopēds (audiologopēds)</t>
  </si>
  <si>
    <t>1.7.</t>
  </si>
  <si>
    <t>u.c. speciālisti</t>
  </si>
  <si>
    <t>Specializētā darbnīcas pakalpojums</t>
  </si>
  <si>
    <t>diena/stunda</t>
  </si>
  <si>
    <t>stunda</t>
  </si>
  <si>
    <t>Grupu mājas (dzīvokļa) pakalpojums</t>
  </si>
  <si>
    <t>diennakts</t>
  </si>
  <si>
    <t>Pavadoņa pakalpojums (valsts apmaksātais asistents pašvaldībā)</t>
  </si>
  <si>
    <t>MK noteikumos Nr.942 noteiktā cena</t>
  </si>
  <si>
    <t>Asistenta pakalpojums</t>
  </si>
  <si>
    <t>Atelpas brīža pakalpojums institūcijā vai mājās</t>
  </si>
  <si>
    <t>Atbalsta persona</t>
  </si>
  <si>
    <t xml:space="preserve">Atbalsta grupa un grupu nodarbības pakalpojums  </t>
  </si>
  <si>
    <t>Transporta pakalpojums un specializētā transporta pakalpojums</t>
  </si>
  <si>
    <t>degvielas izmaksas uz vienu litru vai pakalpojuma cena par stundu, kilometru</t>
  </si>
  <si>
    <t>Individuālā atbalsta programma</t>
  </si>
  <si>
    <t>Speciālistu konsultācijas un atbalsts</t>
  </si>
  <si>
    <t>Atsevišķs PA/ 11.7.pielikums</t>
  </si>
  <si>
    <t xml:space="preserve">Cena atbilstoši izstrādātajai programmai </t>
  </si>
  <si>
    <t>mērvienība atbilstoši izstrādātajai programmai</t>
  </si>
  <si>
    <t>(uzņēmuma nosaukums un reģistrācijas numurs)</t>
  </si>
  <si>
    <t>(uzņēmuma juridiskā adrese)</t>
  </si>
  <si>
    <t>Degvielas patēriņš l/100.km:</t>
  </si>
  <si>
    <r>
      <t>Maršruta lapa automašīnai _____</t>
    </r>
    <r>
      <rPr>
        <b/>
        <sz val="14"/>
        <color indexed="10"/>
        <rFont val="Times New Roman"/>
        <family val="1"/>
        <charset val="186"/>
      </rPr>
      <t xml:space="preserve"> (marka)</t>
    </r>
    <r>
      <rPr>
        <b/>
        <sz val="14"/>
        <rFont val="Times New Roman"/>
        <family val="1"/>
        <charset val="186"/>
      </rPr>
      <t xml:space="preserve"> valsts reģistrācijas Nr.______</t>
    </r>
  </si>
  <si>
    <t>201__. gada ____________ mēnesis</t>
  </si>
  <si>
    <t>Datums</t>
  </si>
  <si>
    <t>Čeka nr.</t>
  </si>
  <si>
    <t>Maršruts</t>
  </si>
  <si>
    <t>Pamatojums</t>
  </si>
  <si>
    <t>Degvielas 1 litra cena (euro)</t>
  </si>
  <si>
    <t>Iegādātā degviela,   litri</t>
  </si>
  <si>
    <t>Iegādātās degvielas summa, (euro)</t>
  </si>
  <si>
    <t>Nobrauktie kilometri</t>
  </si>
  <si>
    <t>Paterētā degviela, litri</t>
  </si>
  <si>
    <t>Paterētā degviela summa (euro)</t>
  </si>
  <si>
    <t>Degvielas atlikums, litri</t>
  </si>
  <si>
    <t>2</t>
  </si>
  <si>
    <t>7=5*6</t>
  </si>
  <si>
    <t>9=8*K7/100</t>
  </si>
  <si>
    <t>10=5*9</t>
  </si>
  <si>
    <t>Degvielas atlikums uz mēneša sākumu</t>
  </si>
  <si>
    <t>Kopā:</t>
  </si>
  <si>
    <r>
      <t xml:space="preserve">Lūdzu pārskaitīt degvielas izdevumus </t>
    </r>
    <r>
      <rPr>
        <sz val="12"/>
        <color indexed="10"/>
        <rFont val="Times New Roman"/>
        <family val="1"/>
        <charset val="186"/>
      </rPr>
      <t>summa</t>
    </r>
    <r>
      <rPr>
        <sz val="12"/>
        <rFont val="Times New Roman"/>
        <family val="1"/>
        <charset val="186"/>
      </rPr>
      <t xml:space="preserve"> euro (</t>
    </r>
    <r>
      <rPr>
        <sz val="12"/>
        <color indexed="10"/>
        <rFont val="Times New Roman"/>
        <family val="1"/>
        <charset val="186"/>
      </rPr>
      <t>summa euro vārdiem</t>
    </r>
    <r>
      <rPr>
        <sz val="12"/>
        <rFont val="Times New Roman"/>
        <family val="1"/>
        <charset val="186"/>
      </rPr>
      <t xml:space="preserve">) apmērā uz </t>
    </r>
    <r>
      <rPr>
        <sz val="12"/>
        <color indexed="10"/>
        <rFont val="Times New Roman"/>
        <family val="1"/>
        <charset val="186"/>
      </rPr>
      <t>vārds, uzvārds bankas nosaukums kontu Nr.</t>
    </r>
  </si>
  <si>
    <t>Apstiprinu:</t>
  </si>
  <si>
    <t>(vārds, uzvārds, paraksts, datums)</t>
  </si>
  <si>
    <t xml:space="preserve">ESF projekta Nr.9.2.2.2./16/I/001 “Sociālo pakalpojumu atbalsta sistēmas pilnveide” darbības “Sabiedrībā balstītu sociālo pakalpojumu finansēšanas mehānismu aprakstu un ieviešanas metodiku izstrāde, aprobācija izmēģinājumprojektos un izmēģinājumprojektu rezultātu novērtēšana” ietvaros, īstenotais individuālā budžeta modeļa pilngadīgām personām ar garīga rakstura traucējumiem aprobācijas izmēģinājumprojekts
</t>
  </si>
  <si>
    <r>
      <t xml:space="preserve">Izmēģinājumprojekta darbinieka/personas, automašīnas vadītāja                      </t>
    </r>
    <r>
      <rPr>
        <b/>
        <sz val="14"/>
        <color indexed="10"/>
        <rFont val="Times New Roman"/>
        <family val="1"/>
        <charset val="186"/>
      </rPr>
      <t>vārds, uzvārds</t>
    </r>
  </si>
  <si>
    <t>_____________ (pašvaldība) vai Sociālais dienests</t>
  </si>
  <si>
    <t>Reģ. Nr.</t>
  </si>
  <si>
    <t>Adrese:</t>
  </si>
  <si>
    <r>
      <t>ESF projekta Nr.9.2.2.2./16/I/001 “Sociālo pakalpojumu atbalsta sistēmas pilnveide” (turpmāk – projekts) darbības “</t>
    </r>
    <r>
      <rPr>
        <sz val="12"/>
        <color rgb="FF000000"/>
        <rFont val="Times New Roman"/>
        <family val="1"/>
        <charset val="186"/>
      </rPr>
      <t>Sabiedrībā balstītu sociālo pakalpojumu finansēšanas mehānismu aprakstu un ieviešanas metodiku izstrāde, aprobācija izmēģinājumprojektos un izmēģinājumprojektu rezultātu novērtēšana</t>
    </r>
    <r>
      <rPr>
        <sz val="12"/>
        <color theme="1"/>
        <rFont val="Times New Roman"/>
        <family val="1"/>
        <charset val="186"/>
      </rPr>
      <t>” ietvaros, īstenotais individuālā budžeta modeļa bērniem ar funkcionāliem traucējumiem aprobācijas izmēģinājumprojekts</t>
    </r>
  </si>
  <si>
    <t>201___.gada ________________ mēnesī</t>
  </si>
  <si>
    <t>N.p.k.</t>
  </si>
  <si>
    <t>Izmantotais sabiedriskā transportlīdzekļa veids</t>
  </si>
  <si>
    <t>Biļetes numurs</t>
  </si>
  <si>
    <t>Īss pamatojums sabiedriskā transportlīdzekļa lietošanas nepieciešamībai</t>
  </si>
  <si>
    <t>Biļetes cena, EUR</t>
  </si>
  <si>
    <t>KOPĀ:</t>
  </si>
  <si>
    <r>
      <t xml:space="preserve">Lūdzu pārskaitīt ar darba braucieniem saistītos sabiedriskā transporta izdevumus </t>
    </r>
    <r>
      <rPr>
        <sz val="12"/>
        <color rgb="FFFF0000"/>
        <rFont val="Times New Roman"/>
        <family val="1"/>
        <charset val="186"/>
      </rPr>
      <t>summa euro (summa euro vārdiem)</t>
    </r>
    <r>
      <rPr>
        <sz val="12"/>
        <color theme="1"/>
        <rFont val="Times New Roman"/>
        <family val="1"/>
        <charset val="186"/>
      </rPr>
      <t xml:space="preserve"> apmērā uz </t>
    </r>
    <r>
      <rPr>
        <sz val="12"/>
        <color rgb="FFFF0000"/>
        <rFont val="Times New Roman"/>
        <family val="1"/>
        <charset val="186"/>
      </rPr>
      <t>vārds, uzvārds</t>
    </r>
    <r>
      <rPr>
        <sz val="12"/>
        <color theme="1"/>
        <rFont val="Times New Roman"/>
        <family val="1"/>
        <charset val="186"/>
      </rPr>
      <t xml:space="preserve"> bankas kontu, konta Nr.:</t>
    </r>
    <r>
      <rPr>
        <sz val="12"/>
        <color rgb="FFFF0000"/>
        <rFont val="Times New Roman"/>
        <family val="1"/>
        <charset val="186"/>
      </rPr>
      <t>xxx</t>
    </r>
  </si>
  <si>
    <t>datums, paraksts, paraksta atšifrējums</t>
  </si>
  <si>
    <t>20.pielikums</t>
  </si>
  <si>
    <t>Reģ.Nr.</t>
  </si>
  <si>
    <t>Adrese</t>
  </si>
  <si>
    <t>ESF projekta Nr.9.2.2.2./16/I/001 “Sociālo pakalpojumu atbalsta sistēmas pilnveide” (turpmāk – projekts) darbības “Sabiedrībā balstītu sociālo pakalpojumu finansēšanas mehānismu aprakstu un ieviešanas metodiku izstrāde, aprobācija izmēģinājumprojektos un izmēģinājumprojektu rezultātu novērtēšana” ietvaros, īstenotais individuālā budžeta modeļa bērniem ar funkcionāliem traucējumiem aprobācijas izmēģinājumprojekts</t>
  </si>
  <si>
    <t>(projekta nosaukums)</t>
  </si>
  <si>
    <t>_______________________pašvaldības transporta braucienu kopsavilkums izmēģinājumprojektā (izraksts no maršuta lapas)</t>
  </si>
  <si>
    <t xml:space="preserve"> mēnesī</t>
  </si>
  <si>
    <r>
      <rPr>
        <b/>
        <sz val="11"/>
        <rFont val="Times New Roman"/>
        <family val="1"/>
        <charset val="186"/>
      </rPr>
      <t xml:space="preserve">(degvielas uzpildes stacijas nosaukums) </t>
    </r>
    <r>
      <rPr>
        <sz val="11"/>
        <rFont val="Times New Roman"/>
        <family val="1"/>
        <charset val="186"/>
      </rPr>
      <t xml:space="preserve"> Rēķina pielikums </t>
    </r>
  </si>
  <si>
    <t xml:space="preserve">Nr. </t>
  </si>
  <si>
    <t>Degviela litri</t>
  </si>
  <si>
    <t xml:space="preserve">Summa EUR </t>
  </si>
  <si>
    <t xml:space="preserve">Vid. cena par 1 l / EUR </t>
  </si>
  <si>
    <t xml:space="preserve">Detalizēta informācija par ceļa izdveumiem: </t>
  </si>
  <si>
    <t xml:space="preserve">Datums </t>
  </si>
  <si>
    <t>Ceļazīmes Nr./ Rīkojuma Nr.</t>
  </si>
  <si>
    <t xml:space="preserve">Degvielas patēriņa norma </t>
  </si>
  <si>
    <t xml:space="preserve">Nobrau- kums </t>
  </si>
  <si>
    <t xml:space="preserve">Degvielas patēriņs  </t>
  </si>
  <si>
    <t>litri</t>
  </si>
  <si>
    <t>km</t>
  </si>
  <si>
    <t>EUR</t>
  </si>
  <si>
    <t xml:space="preserve">Kopā: </t>
  </si>
  <si>
    <t xml:space="preserve">Summa apmaksai </t>
  </si>
  <si>
    <t>Izmaksu pozīcijas kods</t>
  </si>
  <si>
    <t>C=</t>
  </si>
  <si>
    <t>KM*N</t>
  </si>
  <si>
    <t>*   V</t>
  </si>
  <si>
    <r>
      <rPr>
        <b/>
        <sz val="11"/>
        <color indexed="8"/>
        <rFont val="Times New Roman"/>
        <family val="1"/>
        <charset val="186"/>
      </rPr>
      <t>C</t>
    </r>
    <r>
      <rPr>
        <sz val="11"/>
        <color indexed="8"/>
        <rFont val="Times New Roman"/>
        <family val="1"/>
        <charset val="186"/>
      </rPr>
      <t>- uz projektu attiecināmie transporta izdevumi  EUR</t>
    </r>
  </si>
  <si>
    <r>
      <rPr>
        <b/>
        <sz val="11"/>
        <color indexed="8"/>
        <rFont val="Times New Roman"/>
        <family val="1"/>
        <charset val="186"/>
      </rPr>
      <t>Km-</t>
    </r>
    <r>
      <rPr>
        <sz val="11"/>
        <color indexed="8"/>
        <rFont val="Times New Roman"/>
        <family val="1"/>
        <charset val="186"/>
      </rPr>
      <t xml:space="preserve"> kopējais nobraukums mēnesī  km projekta vajadzībām  </t>
    </r>
  </si>
  <si>
    <r>
      <rPr>
        <b/>
        <sz val="11"/>
        <color indexed="8"/>
        <rFont val="Times New Roman"/>
        <family val="1"/>
        <charset val="186"/>
      </rPr>
      <t>N</t>
    </r>
    <r>
      <rPr>
        <sz val="11"/>
        <color indexed="8"/>
        <rFont val="Times New Roman"/>
        <family val="1"/>
        <charset val="186"/>
      </rPr>
      <t>- dienesta auto degvielas patēriņa norma l/100 km</t>
    </r>
  </si>
  <si>
    <r>
      <rPr>
        <b/>
        <sz val="11"/>
        <color indexed="8"/>
        <rFont val="Times New Roman"/>
        <family val="1"/>
        <charset val="186"/>
      </rPr>
      <t>V</t>
    </r>
    <r>
      <rPr>
        <sz val="11"/>
        <color indexed="8"/>
        <rFont val="Times New Roman"/>
        <family val="1"/>
        <charset val="186"/>
      </rPr>
      <t xml:space="preserve">- rēķina vidējā degvielas cena litrā </t>
    </r>
  </si>
  <si>
    <t>Sagatavoja:</t>
  </si>
  <si>
    <t>amats/ vārds, uzvārds/ paraksts</t>
  </si>
  <si>
    <t>datums</t>
  </si>
  <si>
    <t>2019.gada</t>
  </si>
  <si>
    <t xml:space="preserve">Saskaņā ar DI plāniem pilngadīgu personu ar garīga rakstura traucējumiem  vajadzību apkopojums </t>
  </si>
  <si>
    <t>SBS pakalpojumu sarakstā iekļauto SBS pakalpojumu cenu veidi</t>
  </si>
  <si>
    <t>Izmēģinājumprojekta darbinieka/ personu pavadošā persona _________________(vārds, uzvārds) atskaite par sabiedriskā transporta izmantošanu darba pienākumu/ atbalsta plāna izpildē</t>
  </si>
  <si>
    <t>5.pielikums</t>
  </si>
  <si>
    <t>9.pielikums</t>
  </si>
  <si>
    <t>10.pielikums</t>
  </si>
  <si>
    <t>14.pielikums</t>
  </si>
  <si>
    <t>22.pielikums</t>
  </si>
  <si>
    <t xml:space="preserve">7. nodevuma </t>
  </si>
  <si>
    <t>Starpziņojums “Sabiedrībā balstītu sociālo pakalpojumu pilngadīgām personām ar garīga rakstura traucējumiem finansēšanas mehānisma apraksta un ieviešanas metodikas izstrāde”</t>
  </si>
  <si>
    <t xml:space="preserve">7. nodevuma 
Starpziņojums “Sabiedrībā balstītu sociālo pakalpojumu pilngadīgām personām ar garīga rakstura traucējumiem finansēšanas mehānisma apraksta un ieviešanas metodikas izstrāde”
</t>
  </si>
  <si>
    <t>7. nodevuma 
Starpziņojums “Sabiedrībā balstītu sociālo pakalpojumu pilngadīgām personām ar garīga rakstura traucējumiem finansēšanas mehānisma apraksta un ieviešanas metodikas izstrāde”</t>
  </si>
  <si>
    <t>Speciālistu konsultācijas un individuālais atbalsts/ 13.1.pielikums</t>
  </si>
  <si>
    <t>Atsevišķs PA/ 13.4.pielikums</t>
  </si>
  <si>
    <t>Atsevišķs PA/ 13.5.pielikums</t>
  </si>
  <si>
    <t>Atsevišķs PA/ 13.3.pielikums</t>
  </si>
  <si>
    <t>Atsevišķs PA/ 13.6.pielikums</t>
  </si>
  <si>
    <t>Atsevišķs PA/ 13.9.pielikums</t>
  </si>
  <si>
    <t>Atsevišķs PA/ 13.10.pielikums</t>
  </si>
  <si>
    <t>Atsevišķs PA/ 13.8.pielikums</t>
  </si>
  <si>
    <t>Atsevišķs PA/ 13.11.pielikums</t>
  </si>
  <si>
    <t>Atsevišķs PA/ 13.2.pielikums</t>
  </si>
  <si>
    <t>Atsevišķs PA/ 13.12.pielikums</t>
  </si>
  <si>
    <t>21.pielikums</t>
  </si>
  <si>
    <t>stunda/diena</t>
  </si>
  <si>
    <t>Tirgus cena, bet ne vairāk kā 42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</si>
</sst>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44" x14ac:knownFonts="1">
    <font>
      <sz val="11"/>
      <color theme="1"/>
      <name val="Calibri"/>
      <family val="2"/>
      <charset val="186"/>
      <scheme val="minor"/>
    </font>
    <font>
      <sz val="11"/>
      <color theme="1"/>
      <name val="Times New Roman"/>
      <family val="1"/>
      <charset val="186"/>
    </font>
    <font>
      <sz val="12"/>
      <color theme="1"/>
      <name val="Times New Roman"/>
      <family val="1"/>
      <charset val="186"/>
    </font>
    <font>
      <b/>
      <sz val="14"/>
      <color theme="1"/>
      <name val="Times New Roman"/>
      <family val="1"/>
      <charset val="186"/>
    </font>
    <font>
      <b/>
      <sz val="12"/>
      <color theme="1"/>
      <name val="Times New Roman"/>
      <family val="1"/>
      <charset val="186"/>
    </font>
    <font>
      <sz val="14"/>
      <color theme="1"/>
      <name val="Times New Roman"/>
      <family val="1"/>
      <charset val="186"/>
    </font>
    <font>
      <b/>
      <sz val="13"/>
      <color theme="1"/>
      <name val="Times New Roman"/>
      <family val="1"/>
      <charset val="186"/>
    </font>
    <font>
      <b/>
      <sz val="11"/>
      <color theme="1"/>
      <name val="Times New Roman"/>
      <family val="1"/>
      <charset val="186"/>
    </font>
    <font>
      <b/>
      <sz val="12"/>
      <name val="Times New Roman"/>
      <family val="1"/>
      <charset val="186"/>
    </font>
    <font>
      <sz val="12"/>
      <name val="Times New Roman"/>
      <family val="1"/>
      <charset val="186"/>
    </font>
    <font>
      <b/>
      <sz val="13"/>
      <name val="Times New Roman"/>
      <family val="1"/>
      <charset val="186"/>
    </font>
    <font>
      <sz val="11"/>
      <name val="Times New Roman"/>
      <family val="1"/>
      <charset val="186"/>
    </font>
    <font>
      <sz val="11"/>
      <color rgb="FFFF0000"/>
      <name val="Times New Roman"/>
      <family val="1"/>
      <charset val="186"/>
    </font>
    <font>
      <b/>
      <sz val="11"/>
      <name val="Times New Roman"/>
      <family val="1"/>
      <charset val="186"/>
    </font>
    <font>
      <sz val="12"/>
      <color rgb="FFFF0000"/>
      <name val="Times New Roman"/>
      <family val="1"/>
      <charset val="186"/>
    </font>
    <font>
      <b/>
      <sz val="12"/>
      <color rgb="FF0000FF"/>
      <name val="Times New Roman"/>
      <family val="1"/>
      <charset val="186"/>
    </font>
    <font>
      <b/>
      <sz val="12"/>
      <color rgb="FFFF0000"/>
      <name val="Times New Roman"/>
      <family val="1"/>
      <charset val="186"/>
    </font>
    <font>
      <b/>
      <sz val="11"/>
      <color rgb="FFFF0000"/>
      <name val="Times New Roman"/>
      <family val="1"/>
      <charset val="186"/>
    </font>
    <font>
      <i/>
      <sz val="12"/>
      <color theme="1"/>
      <name val="Times New Roman"/>
      <family val="1"/>
      <charset val="186"/>
    </font>
    <font>
      <sz val="11"/>
      <color rgb="FF000000"/>
      <name val="Times New Roman"/>
      <family val="1"/>
      <charset val="186"/>
    </font>
    <font>
      <b/>
      <sz val="14"/>
      <color rgb="FF000000"/>
      <name val="Times New Roman"/>
      <family val="1"/>
      <charset val="186"/>
    </font>
    <font>
      <sz val="12"/>
      <color rgb="FF000000"/>
      <name val="Times New Roman"/>
      <family val="1"/>
      <charset val="186"/>
    </font>
    <font>
      <b/>
      <sz val="12"/>
      <color rgb="FF000000"/>
      <name val="Times New Roman"/>
      <family val="1"/>
      <charset val="186"/>
    </font>
    <font>
      <b/>
      <sz val="11"/>
      <color rgb="FF000000"/>
      <name val="Calibri"/>
      <family val="2"/>
      <charset val="186"/>
    </font>
    <font>
      <sz val="10"/>
      <color rgb="FF000000"/>
      <name val="Times New Roman"/>
      <family val="1"/>
      <charset val="186"/>
    </font>
    <font>
      <sz val="10"/>
      <name val="Times New Roman"/>
      <family val="1"/>
      <charset val="186"/>
    </font>
    <font>
      <b/>
      <i/>
      <sz val="10"/>
      <name val="Times New Roman"/>
      <family val="1"/>
      <charset val="186"/>
    </font>
    <font>
      <b/>
      <sz val="10"/>
      <name val="Times New Roman"/>
      <family val="1"/>
      <charset val="186"/>
    </font>
    <font>
      <b/>
      <sz val="14"/>
      <name val="Times New Roman"/>
      <family val="1"/>
      <charset val="186"/>
    </font>
    <font>
      <b/>
      <sz val="14"/>
      <color indexed="10"/>
      <name val="Times New Roman"/>
      <family val="1"/>
      <charset val="186"/>
    </font>
    <font>
      <sz val="12"/>
      <color indexed="10"/>
      <name val="Times New Roman"/>
      <family val="1"/>
      <charset val="186"/>
    </font>
    <font>
      <sz val="10"/>
      <name val="Bookman Old Style"/>
      <family val="1"/>
      <charset val="204"/>
    </font>
    <font>
      <sz val="8"/>
      <color theme="1"/>
      <name val="Times New Roman"/>
      <family val="1"/>
      <charset val="186"/>
    </font>
    <font>
      <sz val="10"/>
      <color theme="1"/>
      <name val="Times New Roman"/>
      <family val="1"/>
      <charset val="186"/>
    </font>
    <font>
      <sz val="11"/>
      <color indexed="8"/>
      <name val="Times New Roman"/>
      <family val="1"/>
      <charset val="186"/>
    </font>
    <font>
      <i/>
      <sz val="11"/>
      <name val="Times New Roman"/>
      <family val="1"/>
      <charset val="186"/>
    </font>
    <font>
      <b/>
      <i/>
      <sz val="11"/>
      <name val="Times New Roman"/>
      <family val="1"/>
      <charset val="186"/>
    </font>
    <font>
      <b/>
      <i/>
      <sz val="12"/>
      <name val="Times New Roman"/>
      <family val="1"/>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b/>
      <i/>
      <sz val="11"/>
      <color indexed="8"/>
      <name val="Times New Roman"/>
      <family val="1"/>
      <charset val="186"/>
    </font>
    <font>
      <b/>
      <sz val="14"/>
      <color indexed="8"/>
      <name val="Times New Roman"/>
      <family val="1"/>
      <charset val="186"/>
    </font>
    <font>
      <i/>
      <sz val="10"/>
      <color indexed="8"/>
      <name val="Times New Roman"/>
      <family val="1"/>
      <charset val="186"/>
    </font>
  </fonts>
  <fills count="17">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336">
    <xf numFmtId="0" fontId="0" fillId="0" borderId="0" xfId="0"/>
    <xf numFmtId="0" fontId="1" fillId="0" borderId="0" xfId="0" applyFont="1"/>
    <xf numFmtId="0" fontId="2" fillId="0" borderId="1" xfId="0" applyFont="1" applyBorder="1" applyAlignment="1">
      <alignment horizontal="center" wrapText="1"/>
    </xf>
    <xf numFmtId="0" fontId="2" fillId="0" borderId="0" xfId="0" applyFont="1"/>
    <xf numFmtId="0" fontId="2" fillId="0" borderId="1" xfId="0" applyFont="1" applyBorder="1" applyAlignment="1">
      <alignment horizontal="center"/>
    </xf>
    <xf numFmtId="0" fontId="2" fillId="0" borderId="0" xfId="0" applyFont="1" applyAlignment="1">
      <alignment horizontal="center"/>
    </xf>
    <xf numFmtId="0" fontId="4" fillId="0" borderId="0" xfId="0" applyFont="1"/>
    <xf numFmtId="0" fontId="0" fillId="0" borderId="7" xfId="0" applyBorder="1"/>
    <xf numFmtId="0" fontId="0" fillId="0" borderId="8" xfId="0" applyBorder="1"/>
    <xf numFmtId="0" fontId="0" fillId="0" borderId="9" xfId="0" applyBorder="1"/>
    <xf numFmtId="0" fontId="6" fillId="0" borderId="1" xfId="0" applyFont="1" applyBorder="1"/>
    <xf numFmtId="0" fontId="6" fillId="0" borderId="1" xfId="0" applyFont="1" applyBorder="1" applyAlignment="1">
      <alignment vertical="center"/>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6" fillId="4" borderId="1" xfId="0" applyFont="1" applyFill="1" applyBorder="1" applyAlignment="1">
      <alignment vertical="center" wrapText="1"/>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0" borderId="1" xfId="0" applyFont="1" applyBorder="1" applyAlignment="1">
      <alignment horizontal="center" vertical="center"/>
    </xf>
    <xf numFmtId="0" fontId="4" fillId="7" borderId="1" xfId="0" applyFont="1" applyFill="1" applyBorder="1" applyAlignment="1">
      <alignment horizontal="center" vertical="center"/>
    </xf>
    <xf numFmtId="0" fontId="6" fillId="7" borderId="1" xfId="0" applyFont="1" applyFill="1" applyBorder="1" applyAlignment="1">
      <alignment vertical="top"/>
    </xf>
    <xf numFmtId="0" fontId="1" fillId="7" borderId="1" xfId="0" applyFont="1" applyFill="1" applyBorder="1" applyAlignment="1">
      <alignment wrapText="1"/>
    </xf>
    <xf numFmtId="0" fontId="7" fillId="7" borderId="2" xfId="0" applyFont="1" applyFill="1" applyBorder="1" applyAlignment="1">
      <alignment horizontal="center" vertical="center"/>
    </xf>
    <xf numFmtId="0" fontId="3" fillId="7"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vertical="center" wrapText="1"/>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2" xfId="0" applyFont="1" applyBorder="1" applyAlignment="1">
      <alignment horizontal="center" vertical="center"/>
    </xf>
    <xf numFmtId="0" fontId="8" fillId="7" borderId="1" xfId="0" applyFont="1" applyFill="1" applyBorder="1" applyAlignment="1">
      <alignment horizontal="center" vertical="center"/>
    </xf>
    <xf numFmtId="0" fontId="10" fillId="7" borderId="1" xfId="0" applyFont="1" applyFill="1" applyBorder="1"/>
    <xf numFmtId="0" fontId="11" fillId="7" borderId="1" xfId="0" applyFont="1" applyFill="1" applyBorder="1" applyAlignment="1">
      <alignment horizontal="center"/>
    </xf>
    <xf numFmtId="0" fontId="12" fillId="7" borderId="1" xfId="0" applyFont="1" applyFill="1" applyBorder="1" applyAlignment="1">
      <alignment horizontal="center"/>
    </xf>
    <xf numFmtId="0" fontId="11" fillId="7" borderId="1" xfId="0" applyFont="1" applyFill="1" applyBorder="1" applyAlignment="1">
      <alignment horizontal="center" vertical="top"/>
    </xf>
    <xf numFmtId="0" fontId="13" fillId="7" borderId="2" xfId="0" applyFont="1" applyFill="1" applyBorder="1" applyAlignment="1">
      <alignment horizontal="center" vertical="top"/>
    </xf>
    <xf numFmtId="0" fontId="9" fillId="0" borderId="1" xfId="0" applyFont="1" applyBorder="1" applyAlignment="1">
      <alignment wrapText="1"/>
    </xf>
    <xf numFmtId="0" fontId="9" fillId="0" borderId="1" xfId="0" applyFont="1" applyBorder="1"/>
    <xf numFmtId="0" fontId="9" fillId="0" borderId="1" xfId="0" applyFont="1" applyBorder="1" applyAlignment="1">
      <alignment vertical="center"/>
    </xf>
    <xf numFmtId="0" fontId="9" fillId="0" borderId="1" xfId="0" applyFont="1" applyBorder="1" applyAlignment="1">
      <alignment vertical="top"/>
    </xf>
    <xf numFmtId="0" fontId="9" fillId="2" borderId="1" xfId="0" applyFont="1" applyFill="1" applyBorder="1" applyAlignment="1">
      <alignment horizontal="center"/>
    </xf>
    <xf numFmtId="0" fontId="14" fillId="3" borderId="1" xfId="0" applyFont="1" applyFill="1" applyBorder="1" applyAlignment="1">
      <alignment horizontal="center"/>
    </xf>
    <xf numFmtId="0" fontId="9" fillId="4" borderId="1" xfId="0" applyFont="1" applyFill="1" applyBorder="1" applyAlignment="1">
      <alignment horizontal="center" vertical="top"/>
    </xf>
    <xf numFmtId="0" fontId="9" fillId="5" borderId="1" xfId="0" applyFont="1" applyFill="1" applyBorder="1" applyAlignment="1">
      <alignment horizontal="center" vertical="top"/>
    </xf>
    <xf numFmtId="0" fontId="9" fillId="6" borderId="1" xfId="0" applyFont="1" applyFill="1" applyBorder="1" applyAlignment="1">
      <alignment horizontal="center" vertical="top"/>
    </xf>
    <xf numFmtId="0" fontId="8" fillId="0" borderId="2" xfId="0" applyFont="1" applyBorder="1" applyAlignment="1">
      <alignment horizontal="center" vertical="top"/>
    </xf>
    <xf numFmtId="0" fontId="9" fillId="0" borderId="1" xfId="0" applyFont="1" applyBorder="1" applyAlignment="1">
      <alignment horizontal="left" vertical="center"/>
    </xf>
    <xf numFmtId="0" fontId="9" fillId="3" borderId="1" xfId="0" applyFont="1" applyFill="1" applyBorder="1" applyAlignment="1">
      <alignment horizontal="center"/>
    </xf>
    <xf numFmtId="0" fontId="14" fillId="3" borderId="1" xfId="0" applyFont="1" applyFill="1" applyBorder="1"/>
    <xf numFmtId="0" fontId="14" fillId="4" borderId="1" xfId="0" applyFont="1" applyFill="1" applyBorder="1" applyAlignment="1">
      <alignment vertical="top"/>
    </xf>
    <xf numFmtId="0" fontId="2" fillId="5" borderId="1" xfId="0" applyFont="1" applyFill="1" applyBorder="1" applyAlignment="1">
      <alignment horizontal="center" vertical="center"/>
    </xf>
    <xf numFmtId="0" fontId="2" fillId="6" borderId="3" xfId="0" applyFont="1" applyFill="1" applyBorder="1"/>
    <xf numFmtId="0" fontId="15" fillId="0" borderId="1" xfId="0" applyFont="1" applyBorder="1" applyAlignment="1">
      <alignment horizontal="center" vertical="center"/>
    </xf>
    <xf numFmtId="0" fontId="8" fillId="0" borderId="1" xfId="0" applyFont="1" applyBorder="1"/>
    <xf numFmtId="0" fontId="14" fillId="4" borderId="1" xfId="0" applyFont="1" applyFill="1" applyBorder="1" applyAlignment="1">
      <alignment horizontal="center" vertical="top"/>
    </xf>
    <xf numFmtId="0" fontId="8" fillId="7" borderId="1" xfId="0" applyFont="1" applyFill="1" applyBorder="1"/>
    <xf numFmtId="0" fontId="9" fillId="7" borderId="1" xfId="0" applyFont="1" applyFill="1" applyBorder="1" applyAlignment="1">
      <alignment horizontal="center"/>
    </xf>
    <xf numFmtId="0" fontId="14" fillId="7" borderId="1" xfId="0" applyFont="1" applyFill="1" applyBorder="1" applyAlignment="1">
      <alignment horizontal="center"/>
    </xf>
    <xf numFmtId="0" fontId="14" fillId="7" borderId="1" xfId="0" applyFont="1" applyFill="1" applyBorder="1" applyAlignment="1">
      <alignment horizontal="center" vertical="top"/>
    </xf>
    <xf numFmtId="0" fontId="9" fillId="7" borderId="1" xfId="0" applyFont="1" applyFill="1" applyBorder="1" applyAlignment="1">
      <alignment horizontal="center" vertical="top"/>
    </xf>
    <xf numFmtId="0" fontId="8" fillId="7" borderId="2" xfId="0" applyFont="1" applyFill="1" applyBorder="1" applyAlignment="1">
      <alignment horizontal="center" vertical="top"/>
    </xf>
    <xf numFmtId="0" fontId="10" fillId="0" borderId="1" xfId="0" applyFont="1" applyBorder="1"/>
    <xf numFmtId="0" fontId="9" fillId="2" borderId="1" xfId="0" applyFont="1" applyFill="1" applyBorder="1" applyAlignment="1">
      <alignment horizontal="center" vertical="top"/>
    </xf>
    <xf numFmtId="0" fontId="9" fillId="3" borderId="1" xfId="0" applyFont="1" applyFill="1" applyBorder="1"/>
    <xf numFmtId="0" fontId="9" fillId="6" borderId="1" xfId="0" applyFont="1" applyFill="1" applyBorder="1"/>
    <xf numFmtId="0" fontId="2" fillId="0" borderId="1" xfId="0" applyFont="1" applyBorder="1"/>
    <xf numFmtId="0" fontId="16" fillId="0" borderId="1" xfId="0" applyFont="1" applyBorder="1" applyAlignment="1">
      <alignment horizontal="center" vertical="center"/>
    </xf>
    <xf numFmtId="0" fontId="2" fillId="0" borderId="1" xfId="0" applyFont="1" applyBorder="1" applyAlignment="1">
      <alignment wrapText="1"/>
    </xf>
    <xf numFmtId="0" fontId="2" fillId="6" borderId="1" xfId="0" applyFont="1" applyFill="1" applyBorder="1"/>
    <xf numFmtId="0" fontId="13" fillId="0" borderId="2" xfId="0" applyFont="1" applyBorder="1" applyAlignment="1">
      <alignment horizontal="center" vertical="top"/>
    </xf>
    <xf numFmtId="0" fontId="1" fillId="0" borderId="1" xfId="0" applyFont="1" applyBorder="1"/>
    <xf numFmtId="0" fontId="9" fillId="4" borderId="1" xfId="0"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xf>
    <xf numFmtId="0" fontId="11" fillId="0" borderId="1" xfId="0" applyFont="1" applyBorder="1"/>
    <xf numFmtId="14" fontId="8" fillId="0" borderId="1" xfId="0" applyNumberFormat="1" applyFont="1" applyBorder="1" applyAlignment="1">
      <alignment horizontal="center" vertical="center"/>
    </xf>
    <xf numFmtId="0" fontId="9" fillId="3" borderId="1" xfId="0" applyFont="1" applyFill="1" applyBorder="1" applyAlignment="1">
      <alignment horizontal="center" vertical="top"/>
    </xf>
    <xf numFmtId="0" fontId="11" fillId="0" borderId="1" xfId="0" applyFont="1" applyBorder="1" applyAlignment="1">
      <alignment wrapText="1"/>
    </xf>
    <xf numFmtId="0" fontId="14" fillId="4" borderId="1" xfId="0" applyFont="1" applyFill="1" applyBorder="1" applyAlignment="1">
      <alignment horizontal="center"/>
    </xf>
    <xf numFmtId="0" fontId="14" fillId="5" borderId="1" xfId="0" applyFont="1" applyFill="1" applyBorder="1" applyAlignment="1">
      <alignment horizontal="center"/>
    </xf>
    <xf numFmtId="0" fontId="14" fillId="6" borderId="1" xfId="0" applyFont="1" applyFill="1" applyBorder="1" applyAlignment="1">
      <alignment horizontal="center"/>
    </xf>
    <xf numFmtId="0" fontId="16" fillId="0" borderId="1" xfId="0" applyFont="1" applyBorder="1"/>
    <xf numFmtId="0" fontId="14" fillId="0" borderId="1" xfId="0" applyFont="1" applyBorder="1"/>
    <xf numFmtId="0" fontId="14" fillId="2" borderId="1" xfId="0" applyFont="1" applyFill="1" applyBorder="1" applyAlignment="1">
      <alignment horizontal="center"/>
    </xf>
    <xf numFmtId="0" fontId="12" fillId="2" borderId="1" xfId="0" applyFont="1" applyFill="1" applyBorder="1" applyAlignment="1">
      <alignment horizontal="center"/>
    </xf>
    <xf numFmtId="0" fontId="12" fillId="3" borderId="1" xfId="0" applyFont="1" applyFill="1" applyBorder="1" applyAlignment="1">
      <alignment horizontal="center"/>
    </xf>
    <xf numFmtId="0" fontId="12" fillId="4" borderId="1" xfId="0" applyFont="1" applyFill="1" applyBorder="1" applyAlignment="1">
      <alignment horizontal="center"/>
    </xf>
    <xf numFmtId="0" fontId="12" fillId="5" borderId="1" xfId="0" applyFont="1" applyFill="1" applyBorder="1" applyAlignment="1">
      <alignment horizontal="center"/>
    </xf>
    <xf numFmtId="0" fontId="12" fillId="6" borderId="1" xfId="0" applyFont="1" applyFill="1" applyBorder="1" applyAlignment="1">
      <alignment horizontal="center"/>
    </xf>
    <xf numFmtId="0" fontId="12" fillId="0" borderId="1" xfId="0" applyFont="1" applyBorder="1"/>
    <xf numFmtId="0" fontId="10" fillId="0" borderId="1" xfId="0" applyFont="1" applyBorder="1" applyAlignment="1">
      <alignment vertical="center"/>
    </xf>
    <xf numFmtId="0" fontId="11" fillId="0" borderId="1" xfId="0" applyFont="1" applyBorder="1" applyAlignment="1">
      <alignment vertical="center"/>
    </xf>
    <xf numFmtId="0" fontId="17" fillId="2" borderId="0" xfId="0" applyFont="1" applyFill="1" applyAlignment="1">
      <alignment wrapText="1"/>
    </xf>
    <xf numFmtId="0" fontId="17" fillId="3" borderId="0" xfId="0" applyFont="1" applyFill="1" applyAlignment="1">
      <alignment wrapText="1"/>
    </xf>
    <xf numFmtId="0" fontId="7" fillId="2" borderId="1" xfId="0" applyFont="1" applyFill="1" applyBorder="1" applyAlignment="1">
      <alignment horizontal="center"/>
    </xf>
    <xf numFmtId="0" fontId="1" fillId="8" borderId="1" xfId="0"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7" fillId="9" borderId="1" xfId="0" applyFont="1" applyFill="1" applyBorder="1" applyAlignment="1">
      <alignment horizontal="center"/>
    </xf>
    <xf numFmtId="0" fontId="7" fillId="0" borderId="1" xfId="0" applyFont="1" applyBorder="1" applyAlignment="1">
      <alignment horizontal="center"/>
    </xf>
    <xf numFmtId="0" fontId="1" fillId="2"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9" borderId="1" xfId="0" applyFont="1" applyFill="1" applyBorder="1" applyAlignment="1">
      <alignment horizontal="center"/>
    </xf>
    <xf numFmtId="0" fontId="1" fillId="0" borderId="1" xfId="0" applyFont="1" applyBorder="1" applyAlignment="1">
      <alignment horizontal="center"/>
    </xf>
    <xf numFmtId="0" fontId="9" fillId="0" borderId="1" xfId="0" applyFont="1" applyBorder="1" applyAlignment="1">
      <alignment horizontal="left" vertical="center" wrapText="1"/>
    </xf>
    <xf numFmtId="0" fontId="1" fillId="7"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7" borderId="1" xfId="0" applyFont="1" applyFill="1" applyBorder="1" applyAlignment="1">
      <alignment horizontal="left" vertical="center"/>
    </xf>
    <xf numFmtId="0" fontId="18" fillId="0" borderId="0" xfId="0" applyFont="1" applyAlignment="1">
      <alignment horizontal="right" vertical="center"/>
    </xf>
    <xf numFmtId="0" fontId="18" fillId="0" borderId="0" xfId="0" applyFont="1" applyAlignment="1">
      <alignment horizontal="right" vertical="center" wrapText="1"/>
    </xf>
    <xf numFmtId="0" fontId="2" fillId="0" borderId="0" xfId="0" applyFont="1" applyAlignment="1">
      <alignment horizontal="right"/>
    </xf>
    <xf numFmtId="0" fontId="21" fillId="0" borderId="10" xfId="0" applyFont="1" applyBorder="1" applyAlignment="1">
      <alignment horizontal="center"/>
    </xf>
    <xf numFmtId="0" fontId="21" fillId="0" borderId="10" xfId="0" applyFont="1" applyBorder="1" applyAlignment="1">
      <alignment horizontal="center" wrapText="1"/>
    </xf>
    <xf numFmtId="0" fontId="22" fillId="0" borderId="10" xfId="0" applyFont="1" applyBorder="1"/>
    <xf numFmtId="4" fontId="22" fillId="0" borderId="10" xfId="0" applyNumberFormat="1" applyFont="1" applyBorder="1"/>
    <xf numFmtId="0" fontId="21" fillId="0" borderId="10" xfId="0" applyFont="1" applyBorder="1"/>
    <xf numFmtId="0" fontId="21" fillId="0" borderId="10" xfId="0" applyFont="1" applyBorder="1" applyAlignment="1">
      <alignment wrapText="1"/>
    </xf>
    <xf numFmtId="3" fontId="21" fillId="0" borderId="10" xfId="0" applyNumberFormat="1" applyFont="1" applyBorder="1" applyAlignment="1">
      <alignment horizontal="center"/>
    </xf>
    <xf numFmtId="164" fontId="21" fillId="0" borderId="10" xfId="0" applyNumberFormat="1" applyFont="1" applyBorder="1" applyAlignment="1">
      <alignment horizontal="center"/>
    </xf>
    <xf numFmtId="4" fontId="21" fillId="0" borderId="10" xfId="0" applyNumberFormat="1" applyFont="1" applyBorder="1" applyAlignment="1">
      <alignment horizontal="center"/>
    </xf>
    <xf numFmtId="0" fontId="20" fillId="0" borderId="10" xfId="0" applyFont="1" applyBorder="1"/>
    <xf numFmtId="0" fontId="20" fillId="0" borderId="10" xfId="0" applyFont="1" applyBorder="1" applyAlignment="1">
      <alignment horizontal="center"/>
    </xf>
    <xf numFmtId="3" fontId="20" fillId="0" borderId="10" xfId="0" applyNumberFormat="1" applyFont="1" applyBorder="1" applyAlignment="1">
      <alignment horizontal="center"/>
    </xf>
    <xf numFmtId="164" fontId="20" fillId="0" borderId="10" xfId="0" applyNumberFormat="1" applyFont="1" applyBorder="1" applyAlignment="1">
      <alignment horizontal="center"/>
    </xf>
    <xf numFmtId="4" fontId="20" fillId="0" borderId="10" xfId="0" applyNumberFormat="1" applyFont="1" applyBorder="1" applyAlignment="1">
      <alignment horizontal="center"/>
    </xf>
    <xf numFmtId="0" fontId="21" fillId="0" borderId="10" xfId="0" applyFont="1" applyBorder="1" applyAlignment="1">
      <alignment horizontal="right"/>
    </xf>
    <xf numFmtId="0" fontId="0" fillId="0" borderId="0" xfId="0" applyAlignment="1">
      <alignment horizontal="center"/>
    </xf>
    <xf numFmtId="0" fontId="20" fillId="0" borderId="0" xfId="0" applyFont="1" applyAlignment="1">
      <alignment wrapText="1"/>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22" fillId="0" borderId="10" xfId="0" applyFont="1" applyBorder="1" applyAlignment="1">
      <alignment horizontal="right"/>
    </xf>
    <xf numFmtId="3" fontId="22" fillId="0" borderId="10" xfId="0" applyNumberFormat="1" applyFont="1" applyBorder="1" applyAlignment="1">
      <alignment horizontal="center"/>
    </xf>
    <xf numFmtId="165" fontId="21" fillId="0" borderId="10" xfId="0" applyNumberFormat="1" applyFont="1" applyBorder="1" applyAlignment="1">
      <alignment horizontal="center"/>
    </xf>
    <xf numFmtId="4" fontId="21" fillId="0" borderId="10" xfId="0" applyNumberFormat="1" applyFont="1" applyBorder="1"/>
    <xf numFmtId="3" fontId="21" fillId="0" borderId="10" xfId="0" applyNumberFormat="1" applyFont="1" applyBorder="1"/>
    <xf numFmtId="0" fontId="21" fillId="11" borderId="10" xfId="0" applyFont="1" applyFill="1" applyBorder="1" applyAlignment="1">
      <alignment horizontal="center"/>
    </xf>
    <xf numFmtId="3" fontId="21" fillId="11" borderId="10" xfId="0" applyNumberFormat="1" applyFont="1" applyFill="1" applyBorder="1" applyAlignment="1">
      <alignment horizontal="center"/>
    </xf>
    <xf numFmtId="0" fontId="21" fillId="0" borderId="0" xfId="0" applyFont="1" applyAlignment="1">
      <alignment horizontal="center" wrapText="1"/>
    </xf>
    <xf numFmtId="0" fontId="0" fillId="0" borderId="0" xfId="0" applyAlignment="1">
      <alignment wrapText="1"/>
    </xf>
    <xf numFmtId="0" fontId="22" fillId="0" borderId="10" xfId="0" applyFont="1" applyBorder="1" applyAlignment="1">
      <alignment horizontal="center"/>
    </xf>
    <xf numFmtId="0" fontId="23" fillId="0" borderId="0" xfId="0" applyFont="1"/>
    <xf numFmtId="0" fontId="21" fillId="0" borderId="0" xfId="0" applyFont="1"/>
    <xf numFmtId="0" fontId="22" fillId="0" borderId="0" xfId="0" applyFont="1" applyAlignment="1">
      <alignment horizontal="center"/>
    </xf>
    <xf numFmtId="0" fontId="22" fillId="0" borderId="10" xfId="0" applyFont="1" applyBorder="1" applyAlignment="1">
      <alignment horizontal="center" vertical="center" wrapText="1"/>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1" fillId="11" borderId="10" xfId="0" applyFont="1" applyFill="1" applyBorder="1" applyAlignment="1">
      <alignment horizontal="center" vertical="center" wrapText="1"/>
    </xf>
    <xf numFmtId="0" fontId="22" fillId="0" borderId="10" xfId="0" applyFont="1" applyBorder="1" applyAlignment="1">
      <alignment horizontal="center" vertical="center"/>
    </xf>
    <xf numFmtId="0" fontId="21" fillId="0" borderId="12" xfId="0" applyFont="1" applyBorder="1" applyAlignment="1">
      <alignment horizontal="center" vertical="center"/>
    </xf>
    <xf numFmtId="0" fontId="22" fillId="0" borderId="10" xfId="0" applyFont="1" applyBorder="1" applyAlignment="1">
      <alignment horizontal="center" wrapText="1"/>
    </xf>
    <xf numFmtId="0" fontId="21" fillId="11" borderId="10" xfId="0" applyFont="1" applyFill="1" applyBorder="1" applyAlignment="1">
      <alignment horizontal="center" vertical="center"/>
    </xf>
    <xf numFmtId="0" fontId="19" fillId="0" borderId="0" xfId="0" applyFont="1" applyAlignment="1">
      <alignment horizontal="right"/>
    </xf>
    <xf numFmtId="0" fontId="21" fillId="11" borderId="0" xfId="0" applyFont="1" applyFill="1" applyAlignment="1">
      <alignment horizontal="right"/>
    </xf>
    <xf numFmtId="0" fontId="21" fillId="0" borderId="13" xfId="0" applyFont="1" applyBorder="1" applyAlignment="1">
      <alignment horizontal="center" vertical="center"/>
    </xf>
    <xf numFmtId="0" fontId="21" fillId="11" borderId="10" xfId="0" applyFont="1" applyFill="1" applyBorder="1"/>
    <xf numFmtId="0" fontId="21" fillId="11" borderId="10" xfId="0" applyFont="1" applyFill="1" applyBorder="1" applyAlignment="1">
      <alignment horizontal="left" wrapText="1"/>
    </xf>
    <xf numFmtId="0" fontId="21" fillId="11" borderId="10" xfId="0" applyFont="1" applyFill="1" applyBorder="1" applyAlignment="1">
      <alignment horizontal="left" vertical="center" wrapText="1"/>
    </xf>
    <xf numFmtId="0" fontId="21" fillId="11" borderId="1" xfId="0" applyFont="1" applyFill="1" applyBorder="1" applyAlignment="1">
      <alignment horizontal="center" vertical="center"/>
    </xf>
    <xf numFmtId="0" fontId="21" fillId="0" borderId="10" xfId="0" applyFont="1" applyBorder="1" applyAlignment="1">
      <alignment horizontal="left" vertical="center" wrapText="1"/>
    </xf>
    <xf numFmtId="0" fontId="21" fillId="0" borderId="10" xfId="0" applyFont="1" applyBorder="1" applyAlignment="1">
      <alignment horizontal="left" wrapText="1"/>
    </xf>
    <xf numFmtId="0" fontId="21" fillId="11" borderId="13" xfId="0" applyFont="1" applyFill="1" applyBorder="1"/>
    <xf numFmtId="0" fontId="21" fillId="0" borderId="13" xfId="0" applyFont="1" applyBorder="1" applyAlignment="1">
      <alignment horizontal="left" wrapText="1"/>
    </xf>
    <xf numFmtId="0" fontId="21" fillId="11" borderId="1" xfId="0" applyFont="1" applyFill="1" applyBorder="1"/>
    <xf numFmtId="0" fontId="21" fillId="11" borderId="1" xfId="0" applyFont="1" applyFill="1" applyBorder="1" applyAlignment="1">
      <alignment horizontal="left" vertical="center" wrapText="1"/>
    </xf>
    <xf numFmtId="0" fontId="21" fillId="0" borderId="1" xfId="0" applyFont="1" applyBorder="1" applyAlignment="1">
      <alignment horizontal="center" vertical="center"/>
    </xf>
    <xf numFmtId="0" fontId="21" fillId="11" borderId="1" xfId="0" applyFont="1" applyFill="1" applyBorder="1" applyAlignment="1">
      <alignment wrapText="1"/>
    </xf>
    <xf numFmtId="0" fontId="21" fillId="11" borderId="1" xfId="0" applyFont="1" applyFill="1" applyBorder="1" applyAlignment="1">
      <alignment horizontal="left" wrapText="1"/>
    </xf>
    <xf numFmtId="0" fontId="21" fillId="0" borderId="1" xfId="0" applyFont="1" applyBorder="1" applyAlignment="1">
      <alignment horizontal="center" vertical="center" wrapText="1"/>
    </xf>
    <xf numFmtId="0" fontId="21" fillId="0" borderId="1" xfId="0" applyFont="1" applyBorder="1" applyAlignment="1">
      <alignment wrapText="1"/>
    </xf>
    <xf numFmtId="0" fontId="21" fillId="0" borderId="1" xfId="0" applyFont="1" applyBorder="1" applyAlignment="1">
      <alignment horizontal="center"/>
    </xf>
    <xf numFmtId="0" fontId="21" fillId="12" borderId="1" xfId="0" applyFont="1" applyFill="1" applyBorder="1" applyAlignment="1">
      <alignment wrapText="1"/>
    </xf>
    <xf numFmtId="0" fontId="21" fillId="12" borderId="1" xfId="0" applyFont="1" applyFill="1" applyBorder="1" applyAlignment="1">
      <alignment horizontal="left" vertical="center" wrapText="1"/>
    </xf>
    <xf numFmtId="0" fontId="25" fillId="13" borderId="0" xfId="0" applyFont="1" applyFill="1"/>
    <xf numFmtId="49" fontId="25" fillId="13" borderId="0" xfId="0" applyNumberFormat="1" applyFont="1" applyFill="1"/>
    <xf numFmtId="0" fontId="26" fillId="14" borderId="16" xfId="0" applyFont="1" applyFill="1" applyBorder="1" applyAlignment="1">
      <alignment horizontal="left" wrapText="1"/>
    </xf>
    <xf numFmtId="0" fontId="26" fillId="10" borderId="0" xfId="0" applyFont="1" applyFill="1" applyAlignment="1">
      <alignment horizontal="left"/>
    </xf>
    <xf numFmtId="0" fontId="25" fillId="10" borderId="0" xfId="0" applyFont="1" applyFill="1"/>
    <xf numFmtId="0" fontId="25" fillId="0" borderId="0" xfId="0" applyFont="1" applyAlignment="1">
      <alignment horizontal="center"/>
    </xf>
    <xf numFmtId="0" fontId="25" fillId="10" borderId="0" xfId="0" applyFont="1" applyFill="1" applyAlignment="1">
      <alignment horizontal="center"/>
    </xf>
    <xf numFmtId="0" fontId="27" fillId="13" borderId="0" xfId="0" applyFont="1" applyFill="1"/>
    <xf numFmtId="49" fontId="27" fillId="13" borderId="0" xfId="0" applyNumberFormat="1" applyFont="1" applyFill="1"/>
    <xf numFmtId="0" fontId="9" fillId="13" borderId="0" xfId="0" applyFont="1" applyFill="1"/>
    <xf numFmtId="49" fontId="9" fillId="13" borderId="0" xfId="0" applyNumberFormat="1" applyFont="1" applyFill="1"/>
    <xf numFmtId="0" fontId="8" fillId="14" borderId="17" xfId="0" applyFont="1" applyFill="1" applyBorder="1" applyAlignment="1">
      <alignment horizontal="center"/>
    </xf>
    <xf numFmtId="0" fontId="9" fillId="13" borderId="0" xfId="0" applyFont="1" applyFill="1" applyAlignment="1">
      <alignment horizontal="center" vertical="center" wrapText="1" readingOrder="2"/>
    </xf>
    <xf numFmtId="0" fontId="9" fillId="10" borderId="1" xfId="0" applyFont="1" applyFill="1" applyBorder="1" applyAlignment="1">
      <alignment horizontal="center" vertical="center" wrapText="1"/>
    </xf>
    <xf numFmtId="49" fontId="9" fillId="10" borderId="1" xfId="0" applyNumberFormat="1"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5" fillId="10" borderId="1" xfId="0" applyNumberFormat="1" applyFont="1" applyFill="1" applyBorder="1" applyAlignment="1">
      <alignment horizontal="center" vertical="center" wrapText="1"/>
    </xf>
    <xf numFmtId="2" fontId="8" fillId="14" borderId="1" xfId="0" applyNumberFormat="1" applyFont="1" applyFill="1" applyBorder="1" applyAlignment="1">
      <alignment horizontal="center" vertical="top" wrapText="1"/>
    </xf>
    <xf numFmtId="14" fontId="9" fillId="0" borderId="19" xfId="0" applyNumberFormat="1" applyFont="1" applyBorder="1"/>
    <xf numFmtId="49" fontId="9" fillId="0" borderId="19" xfId="0" applyNumberFormat="1" applyFont="1" applyBorder="1"/>
    <xf numFmtId="0" fontId="9" fillId="0" borderId="19" xfId="0" applyFont="1" applyBorder="1" applyAlignment="1">
      <alignment horizontal="justify" vertical="top" wrapText="1"/>
    </xf>
    <xf numFmtId="0" fontId="9" fillId="0" borderId="19" xfId="0" applyFont="1" applyBorder="1" applyAlignment="1">
      <alignment horizontal="center" vertical="top" wrapText="1"/>
    </xf>
    <xf numFmtId="2" fontId="9" fillId="0" borderId="19" xfId="0" applyNumberFormat="1" applyFont="1" applyBorder="1" applyAlignment="1">
      <alignment horizontal="center" vertical="top" wrapText="1"/>
    </xf>
    <xf numFmtId="1" fontId="9" fillId="0" borderId="19" xfId="0" applyNumberFormat="1" applyFont="1" applyBorder="1" applyAlignment="1">
      <alignment horizontal="center"/>
    </xf>
    <xf numFmtId="2" fontId="9" fillId="13" borderId="19" xfId="0" applyNumberFormat="1" applyFont="1" applyFill="1" applyBorder="1" applyAlignment="1">
      <alignment horizontal="center"/>
    </xf>
    <xf numFmtId="14" fontId="9" fillId="0" borderId="1" xfId="0" applyNumberFormat="1" applyFont="1" applyBorder="1"/>
    <xf numFmtId="49" fontId="9" fillId="0" borderId="1" xfId="0" applyNumberFormat="1" applyFont="1" applyBorder="1"/>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2" fontId="9" fillId="0" borderId="1" xfId="0" applyNumberFormat="1" applyFont="1" applyBorder="1" applyAlignment="1">
      <alignment horizontal="center"/>
    </xf>
    <xf numFmtId="2" fontId="9" fillId="13" borderId="20" xfId="0" applyNumberFormat="1" applyFont="1" applyFill="1" applyBorder="1" applyAlignment="1">
      <alignment horizontal="center"/>
    </xf>
    <xf numFmtId="0" fontId="8" fillId="15" borderId="1" xfId="0" applyFont="1" applyFill="1" applyBorder="1" applyAlignment="1">
      <alignment horizontal="center"/>
    </xf>
    <xf numFmtId="2" fontId="8" fillId="15" borderId="1" xfId="0" applyNumberFormat="1" applyFont="1" applyFill="1" applyBorder="1" applyAlignment="1">
      <alignment horizontal="center"/>
    </xf>
    <xf numFmtId="2" fontId="8" fillId="15" borderId="2" xfId="0" applyNumberFormat="1" applyFont="1" applyFill="1" applyBorder="1" applyAlignment="1">
      <alignment horizontal="center"/>
    </xf>
    <xf numFmtId="2" fontId="8" fillId="15" borderId="21" xfId="0" applyNumberFormat="1" applyFont="1" applyFill="1" applyBorder="1" applyAlignment="1">
      <alignment horizontal="center"/>
    </xf>
    <xf numFmtId="0" fontId="25" fillId="13" borderId="0" xfId="0" applyFont="1" applyFill="1" applyAlignment="1">
      <alignment horizontal="right"/>
    </xf>
    <xf numFmtId="0" fontId="25" fillId="13" borderId="0" xfId="0" applyFont="1" applyFill="1" applyAlignment="1">
      <alignment horizontal="center"/>
    </xf>
    <xf numFmtId="0" fontId="31" fillId="13" borderId="0" xfId="0" applyFont="1" applyFill="1"/>
    <xf numFmtId="49" fontId="31" fillId="13" borderId="0" xfId="0" applyNumberFormat="1" applyFont="1" applyFill="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2" fillId="0" borderId="1" xfId="0" applyFont="1" applyBorder="1" applyAlignment="1">
      <alignment horizontal="center" vertical="center"/>
    </xf>
    <xf numFmtId="4" fontId="2" fillId="0" borderId="1" xfId="0" applyNumberFormat="1" applyFont="1" applyBorder="1"/>
    <xf numFmtId="0" fontId="33" fillId="0" borderId="0" xfId="0" applyFont="1"/>
    <xf numFmtId="0" fontId="19" fillId="0" borderId="0" xfId="0" applyFont="1" applyAlignment="1">
      <alignment vertical="top" wrapText="1"/>
    </xf>
    <xf numFmtId="0" fontId="8" fillId="0" borderId="0" xfId="0" applyFont="1" applyAlignment="1">
      <alignment horizontal="center"/>
    </xf>
    <xf numFmtId="0" fontId="34" fillId="0" borderId="0" xfId="0" applyFont="1"/>
    <xf numFmtId="0" fontId="35" fillId="0" borderId="0" xfId="0" applyFont="1" applyAlignment="1">
      <alignment horizontal="center" wrapText="1"/>
    </xf>
    <xf numFmtId="0" fontId="9" fillId="0" borderId="0" xfId="0" applyFont="1" applyAlignment="1">
      <alignment wrapText="1"/>
    </xf>
    <xf numFmtId="0" fontId="37" fillId="0" borderId="0" xfId="0" applyFont="1" applyAlignment="1">
      <alignment wrapText="1"/>
    </xf>
    <xf numFmtId="0" fontId="9" fillId="0" borderId="0" xfId="0" applyFont="1" applyAlignment="1">
      <alignment horizontal="center" wrapText="1"/>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vertical="center"/>
    </xf>
    <xf numFmtId="0" fontId="13" fillId="0" borderId="1" xfId="0" applyFont="1" applyBorder="1" applyAlignment="1">
      <alignment horizontal="center" vertical="center"/>
    </xf>
    <xf numFmtId="14" fontId="11" fillId="0" borderId="1" xfId="0" applyNumberFormat="1" applyFont="1" applyBorder="1" applyAlignment="1">
      <alignment horizontal="center" vertical="center" wrapText="1"/>
    </xf>
    <xf numFmtId="0" fontId="0" fillId="0" borderId="1" xfId="0" applyBorder="1" applyAlignment="1">
      <alignment horizontal="center" vertical="center"/>
    </xf>
    <xf numFmtId="164" fontId="38" fillId="0" borderId="1" xfId="0" applyNumberFormat="1" applyFont="1" applyBorder="1" applyAlignment="1">
      <alignment horizontal="center"/>
    </xf>
    <xf numFmtId="164" fontId="34" fillId="0" borderId="0" xfId="0" applyNumberFormat="1" applyFont="1"/>
    <xf numFmtId="0" fontId="39" fillId="0" borderId="0" xfId="0" applyFont="1"/>
    <xf numFmtId="0" fontId="34" fillId="0" borderId="1" xfId="0" applyFont="1" applyBorder="1" applyAlignment="1">
      <alignment horizontal="center" vertical="center"/>
    </xf>
    <xf numFmtId="14"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xf>
    <xf numFmtId="14" fontId="34" fillId="0" borderId="1" xfId="0" applyNumberFormat="1" applyFont="1" applyBorder="1" applyAlignment="1">
      <alignment horizontal="left" vertical="center"/>
    </xf>
    <xf numFmtId="0" fontId="40" fillId="0" borderId="1" xfId="0" applyFont="1" applyBorder="1" applyAlignment="1">
      <alignment horizontal="center" vertical="center" wrapText="1"/>
    </xf>
    <xf numFmtId="0" fontId="38" fillId="0" borderId="0" xfId="0" applyFont="1" applyAlignment="1">
      <alignment horizontal="right"/>
    </xf>
    <xf numFmtId="0" fontId="38" fillId="0" borderId="19" xfId="0" applyFont="1" applyBorder="1" applyAlignment="1">
      <alignment horizontal="center"/>
    </xf>
    <xf numFmtId="2" fontId="38" fillId="0" borderId="19" xfId="0" applyNumberFormat="1" applyFont="1" applyBorder="1" applyAlignment="1">
      <alignment horizontal="center"/>
    </xf>
    <xf numFmtId="0" fontId="34" fillId="0" borderId="0" xfId="0" applyFont="1" applyAlignment="1">
      <alignment horizontal="center"/>
    </xf>
    <xf numFmtId="2" fontId="41" fillId="16" borderId="1" xfId="0" applyNumberFormat="1" applyFont="1" applyFill="1" applyBorder="1"/>
    <xf numFmtId="0" fontId="34" fillId="0" borderId="0" xfId="0" applyFont="1" applyAlignment="1">
      <alignment wrapText="1"/>
    </xf>
    <xf numFmtId="0" fontId="36" fillId="0" borderId="1" xfId="0" applyFont="1" applyBorder="1" applyAlignment="1">
      <alignment horizontal="right" vertical="center" wrapText="1"/>
    </xf>
    <xf numFmtId="0" fontId="41" fillId="0" borderId="1" xfId="0" applyFont="1" applyBorder="1" applyAlignment="1">
      <alignment wrapText="1"/>
    </xf>
    <xf numFmtId="0" fontId="36" fillId="0" borderId="0" xfId="0" applyFont="1" applyAlignment="1">
      <alignment vertical="center" wrapText="1"/>
    </xf>
    <xf numFmtId="0" fontId="38" fillId="0" borderId="5" xfId="0" applyFont="1" applyBorder="1" applyAlignment="1">
      <alignment horizontal="center"/>
    </xf>
    <xf numFmtId="0" fontId="38" fillId="0" borderId="22" xfId="0" applyFont="1" applyBorder="1" applyAlignment="1">
      <alignment horizontal="center"/>
    </xf>
    <xf numFmtId="0" fontId="11" fillId="0" borderId="0" xfId="0" applyFont="1" applyAlignment="1">
      <alignment horizontal="right"/>
    </xf>
    <xf numFmtId="0" fontId="43" fillId="0" borderId="8" xfId="0" applyFont="1" applyBorder="1"/>
    <xf numFmtId="0" fontId="25" fillId="0" borderId="0" xfId="0" applyFont="1"/>
    <xf numFmtId="0" fontId="11" fillId="0" borderId="0" xfId="0" applyFont="1"/>
    <xf numFmtId="0" fontId="7" fillId="0" borderId="2" xfId="0" applyFont="1" applyBorder="1" applyAlignment="1">
      <alignment horizontal="right" wrapText="1"/>
    </xf>
    <xf numFmtId="0" fontId="7" fillId="0" borderId="3" xfId="0" applyFont="1" applyBorder="1" applyAlignment="1">
      <alignment horizontal="right" wrapTex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2" xfId="0" applyFont="1" applyBorder="1" applyAlignment="1">
      <alignment horizontal="right"/>
    </xf>
    <xf numFmtId="0" fontId="4" fillId="0" borderId="3"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4" fillId="0" borderId="2" xfId="0" applyFont="1" applyBorder="1" applyAlignment="1">
      <alignment horizontal="right" wrapText="1"/>
    </xf>
    <xf numFmtId="0" fontId="4" fillId="0" borderId="3" xfId="0" applyFont="1" applyBorder="1" applyAlignment="1">
      <alignment horizontal="right" wrapText="1"/>
    </xf>
    <xf numFmtId="0" fontId="2" fillId="0" borderId="1" xfId="0" applyFont="1" applyBorder="1" applyAlignment="1">
      <alignment horizontal="center"/>
    </xf>
    <xf numFmtId="0" fontId="18" fillId="0" borderId="0" xfId="0" applyFont="1" applyAlignment="1">
      <alignment horizontal="right" vertical="center" wrapText="1"/>
    </xf>
    <xf numFmtId="0" fontId="3" fillId="0" borderId="0" xfId="0" applyFont="1" applyAlignment="1">
      <alignment horizontal="center" wrapText="1"/>
    </xf>
    <xf numFmtId="0" fontId="2" fillId="0" borderId="0" xfId="0" applyFont="1" applyAlignment="1">
      <alignment horizontal="center" wrapText="1"/>
    </xf>
    <xf numFmtId="0" fontId="21" fillId="0" borderId="10" xfId="0" applyFont="1" applyBorder="1" applyAlignment="1">
      <alignment horizontal="right"/>
    </xf>
    <xf numFmtId="0" fontId="19" fillId="0" borderId="0" xfId="0" applyFont="1" applyAlignment="1">
      <alignment horizontal="right" vertical="top" wrapText="1"/>
    </xf>
    <xf numFmtId="0" fontId="21" fillId="10" borderId="0" xfId="0" applyFont="1" applyFill="1" applyAlignment="1">
      <alignment horizontal="right"/>
    </xf>
    <xf numFmtId="0" fontId="20" fillId="0" borderId="0" xfId="0" applyFont="1" applyAlignment="1">
      <alignment horizontal="center" wrapText="1"/>
    </xf>
    <xf numFmtId="0" fontId="21" fillId="0" borderId="10" xfId="0" applyFont="1" applyBorder="1" applyAlignment="1">
      <alignment horizontal="center"/>
    </xf>
    <xf numFmtId="0" fontId="21" fillId="0" borderId="10" xfId="0" applyFont="1" applyBorder="1" applyAlignment="1">
      <alignment horizontal="center" wrapText="1"/>
    </xf>
    <xf numFmtId="0" fontId="21" fillId="0" borderId="0" xfId="0" applyFont="1" applyAlignment="1">
      <alignment horizontal="right" wrapText="1"/>
    </xf>
    <xf numFmtId="0" fontId="22" fillId="0" borderId="10" xfId="0" applyFont="1" applyBorder="1" applyAlignment="1">
      <alignment horizontal="right"/>
    </xf>
    <xf numFmtId="0" fontId="21" fillId="0" borderId="0" xfId="0" applyFont="1" applyAlignment="1">
      <alignment horizontal="left" wrapText="1"/>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2" fillId="0" borderId="10" xfId="0" applyFont="1" applyBorder="1" applyAlignment="1">
      <alignment horizontal="center"/>
    </xf>
    <xf numFmtId="0" fontId="21" fillId="0" borderId="10" xfId="0" applyFont="1" applyBorder="1" applyAlignment="1">
      <alignment horizontal="center" vertical="center"/>
    </xf>
    <xf numFmtId="0" fontId="21" fillId="0" borderId="0" xfId="0" applyFont="1" applyAlignment="1">
      <alignment horizontal="right"/>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center" vertical="center"/>
    </xf>
    <xf numFmtId="0" fontId="9" fillId="0" borderId="18" xfId="0" applyFont="1" applyBorder="1" applyAlignment="1">
      <alignment horizontal="center"/>
    </xf>
    <xf numFmtId="0" fontId="28" fillId="13" borderId="0" xfId="0" applyFont="1" applyFill="1" applyAlignment="1">
      <alignment horizontal="center" vertical="center" wrapText="1" readingOrder="2"/>
    </xf>
    <xf numFmtId="0" fontId="28" fillId="0" borderId="18" xfId="0" applyFont="1" applyBorder="1" applyAlignment="1">
      <alignment horizontal="center"/>
    </xf>
    <xf numFmtId="0" fontId="28" fillId="0" borderId="0" xfId="0" applyFont="1" applyAlignment="1">
      <alignment horizontal="center"/>
    </xf>
    <xf numFmtId="0" fontId="8" fillId="13" borderId="1" xfId="0" applyFont="1" applyFill="1" applyBorder="1" applyAlignment="1">
      <alignment horizontal="right" vertical="top" wrapText="1"/>
    </xf>
    <xf numFmtId="0" fontId="8" fillId="15" borderId="1" xfId="0" applyFont="1" applyFill="1" applyBorder="1" applyAlignment="1">
      <alignment horizontal="right"/>
    </xf>
    <xf numFmtId="0" fontId="9" fillId="13" borderId="0" xfId="0" applyFont="1" applyFill="1" applyAlignment="1">
      <alignment horizontal="left" wrapText="1"/>
    </xf>
    <xf numFmtId="0" fontId="26" fillId="14" borderId="15" xfId="0" applyFont="1" applyFill="1" applyBorder="1" applyAlignment="1">
      <alignment horizontal="left" wrapText="1"/>
    </xf>
    <xf numFmtId="0" fontId="26" fillId="14" borderId="16" xfId="0" applyFont="1" applyFill="1" applyBorder="1" applyAlignment="1">
      <alignment horizontal="left" wrapText="1"/>
    </xf>
    <xf numFmtId="0" fontId="9" fillId="0" borderId="0" xfId="0" applyFont="1" applyAlignment="1">
      <alignment horizontal="center"/>
    </xf>
    <xf numFmtId="0" fontId="9" fillId="13" borderId="0" xfId="0" applyFont="1" applyFill="1" applyAlignment="1">
      <alignment horizontal="right"/>
    </xf>
    <xf numFmtId="0" fontId="9" fillId="13" borderId="0" xfId="0" applyFont="1" applyFill="1" applyAlignment="1">
      <alignment horizontal="center" vertical="center" wrapText="1" readingOrder="2"/>
    </xf>
    <xf numFmtId="0" fontId="4" fillId="0" borderId="0" xfId="0" applyFont="1" applyAlignment="1">
      <alignment horizontal="center" vertical="center"/>
    </xf>
    <xf numFmtId="0" fontId="4" fillId="0" borderId="1" xfId="0" applyFont="1" applyBorder="1" applyAlignment="1">
      <alignment horizontal="right"/>
    </xf>
    <xf numFmtId="0" fontId="2" fillId="0" borderId="0" xfId="0" applyFont="1" applyAlignment="1">
      <alignment horizontal="left" wrapText="1"/>
    </xf>
    <xf numFmtId="0" fontId="2"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2" fillId="0" borderId="4" xfId="0" applyFont="1" applyBorder="1" applyAlignment="1">
      <alignment horizontal="right" vertical="center"/>
    </xf>
    <xf numFmtId="0" fontId="42" fillId="0" borderId="7" xfId="0" applyFont="1" applyBorder="1" applyAlignment="1">
      <alignment horizontal="right" vertical="center"/>
    </xf>
    <xf numFmtId="0" fontId="38" fillId="0" borderId="6" xfId="0" applyFont="1" applyBorder="1" applyAlignment="1">
      <alignment horizontal="center" vertical="center"/>
    </xf>
    <xf numFmtId="0" fontId="38" fillId="0" borderId="9" xfId="0" applyFont="1" applyBorder="1" applyAlignment="1">
      <alignment horizontal="center" vertical="center"/>
    </xf>
    <xf numFmtId="0" fontId="25" fillId="0" borderId="8" xfId="0" applyFont="1" applyBorder="1" applyAlignment="1">
      <alignment horizontal="center"/>
    </xf>
    <xf numFmtId="14" fontId="25" fillId="0" borderId="8" xfId="0" applyNumberFormat="1" applyFont="1" applyBorder="1" applyAlignment="1">
      <alignment horizontal="center"/>
    </xf>
    <xf numFmtId="0" fontId="35" fillId="0" borderId="0" xfId="0" applyFont="1" applyAlignment="1">
      <alignment horizontal="center" wrapText="1"/>
    </xf>
    <xf numFmtId="0" fontId="36" fillId="0" borderId="0" xfId="0" applyFont="1" applyAlignment="1">
      <alignment horizontal="center" wrapText="1"/>
    </xf>
    <xf numFmtId="0" fontId="37" fillId="0" borderId="0" xfId="0" applyFont="1" applyAlignment="1">
      <alignment horizontal="right" wrapText="1"/>
    </xf>
    <xf numFmtId="0" fontId="37" fillId="0" borderId="8" xfId="0" applyFont="1" applyBorder="1" applyAlignment="1">
      <alignment horizontal="center" wrapText="1"/>
    </xf>
    <xf numFmtId="0" fontId="11" fillId="0" borderId="1" xfId="0" applyFont="1" applyBorder="1" applyAlignment="1">
      <alignment horizontal="center" vertical="center"/>
    </xf>
    <xf numFmtId="0" fontId="34" fillId="0" borderId="1" xfId="0" applyFont="1" applyBorder="1" applyAlignment="1">
      <alignment horizontal="center" vertical="center" wrapText="1"/>
    </xf>
    <xf numFmtId="0" fontId="9" fillId="0" borderId="0" xfId="0" applyFont="1" applyAlignment="1">
      <alignment horizontal="left"/>
    </xf>
    <xf numFmtId="0" fontId="8" fillId="0" borderId="0" xfId="0" applyFont="1" applyAlignment="1">
      <alignment horizontal="center" wrapText="1"/>
    </xf>
    <xf numFmtId="0" fontId="11" fillId="0" borderId="5" xfId="0" applyFont="1" applyBorder="1" applyAlignment="1">
      <alignment horizont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1" fillId="16" borderId="2" xfId="0" applyFont="1" applyFill="1" applyBorder="1" applyAlignment="1">
      <alignment horizontal="center"/>
    </xf>
    <xf numFmtId="0" fontId="41" fillId="16" borderId="3" xfId="0" applyFont="1" applyFill="1" applyBorder="1" applyAlignment="1">
      <alignment horizontal="center"/>
    </xf>
    <xf numFmtId="0" fontId="36" fillId="0" borderId="1" xfId="0" applyFont="1" applyBorder="1" applyAlignment="1">
      <alignment horizontal="center" vertical="center" wrapText="1"/>
    </xf>
  </cellXfs>
  <cellStyles count="1">
    <cellStyle name="Normal" xfId="0" builtinId="0"/>
  </cellStyles>
  <dxfs count="1">
    <dxf>
      <font>
        <color rgb="FF006100"/>
        <family val="2"/>
        <charset val="186"/>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4131185</xdr:colOff>
      <xdr:row>3</xdr:row>
      <xdr:rowOff>140414</xdr:rowOff>
    </xdr:to>
    <xdr:pic>
      <xdr:nvPicPr>
        <xdr:cNvPr id="2" name="Picture 4">
          <a:extLst>
            <a:ext uri="{FF2B5EF4-FFF2-40B4-BE49-F238E27FC236}">
              <a16:creationId xmlns:a16="http://schemas.microsoft.com/office/drawing/2014/main" id="{9972747B-AD16-416E-9A73-CD10216E9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5719"/>
          <a:ext cx="4874918" cy="1132058"/>
        </a:xfrm>
        <a:prstGeom prst="rect">
          <a:avLst/>
        </a:prstGeom>
        <a:solidFill>
          <a:schemeClr val="accent2"/>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836732</xdr:colOff>
      <xdr:row>2</xdr:row>
      <xdr:rowOff>198608</xdr:rowOff>
    </xdr:to>
    <xdr:pic>
      <xdr:nvPicPr>
        <xdr:cNvPr id="2" name="Picture 4">
          <a:extLst>
            <a:ext uri="{FF2B5EF4-FFF2-40B4-BE49-F238E27FC236}">
              <a16:creationId xmlns:a16="http://schemas.microsoft.com/office/drawing/2014/main" id="{FBAAEE6A-1ED8-4F9D-AB1B-B5B3617CB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4874918" cy="1132058"/>
        </a:xfrm>
        <a:prstGeom prst="rect">
          <a:avLst/>
        </a:prstGeom>
        <a:solidFill>
          <a:schemeClr val="accent2"/>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3084-3212-428C-8F52-23B560F2F9CC}">
  <dimension ref="A1:L74"/>
  <sheetViews>
    <sheetView topLeftCell="A4" zoomScale="73" zoomScaleNormal="73" workbookViewId="0">
      <selection activeCell="B19" sqref="B19:B21"/>
    </sheetView>
  </sheetViews>
  <sheetFormatPr defaultRowHeight="15" x14ac:dyDescent="0.25"/>
  <cols>
    <col min="1" max="1" width="9.7109375" customWidth="1"/>
    <col min="2" max="2" width="68.28515625" customWidth="1"/>
    <col min="3" max="3" width="12.140625" customWidth="1"/>
    <col min="4" max="4" width="10.42578125" customWidth="1"/>
    <col min="5" max="5" width="11.140625" customWidth="1"/>
    <col min="6" max="6" width="12.140625" customWidth="1"/>
    <col min="7" max="7" width="10" customWidth="1"/>
    <col min="8" max="8" width="13.85546875" customWidth="1"/>
    <col min="9" max="9" width="60" customWidth="1"/>
  </cols>
  <sheetData>
    <row r="1" spans="1:12" ht="15.75" x14ac:dyDescent="0.25">
      <c r="I1" s="111" t="s">
        <v>336</v>
      </c>
    </row>
    <row r="2" spans="1:12" ht="63" customHeight="1" x14ac:dyDescent="0.25">
      <c r="I2" s="112" t="s">
        <v>337</v>
      </c>
      <c r="J2" s="112"/>
      <c r="K2" s="112"/>
      <c r="L2" s="112"/>
    </row>
    <row r="4" spans="1:12" ht="15.75" x14ac:dyDescent="0.25">
      <c r="I4" s="113" t="s">
        <v>134</v>
      </c>
    </row>
    <row r="6" spans="1:12" ht="18.75" x14ac:dyDescent="0.25">
      <c r="A6" s="262" t="s">
        <v>328</v>
      </c>
      <c r="B6" s="263"/>
      <c r="C6" s="263"/>
      <c r="D6" s="263"/>
      <c r="E6" s="263"/>
      <c r="F6" s="263"/>
      <c r="G6" s="263"/>
      <c r="H6" s="263"/>
      <c r="I6" s="264"/>
    </row>
    <row r="7" spans="1:12" x14ac:dyDescent="0.25">
      <c r="A7" s="7"/>
      <c r="B7" s="8"/>
      <c r="C7" s="8"/>
      <c r="D7" s="8"/>
      <c r="E7" s="8"/>
      <c r="F7" s="8"/>
      <c r="G7" s="8"/>
      <c r="H7" s="8"/>
      <c r="I7" s="9"/>
    </row>
    <row r="8" spans="1:12" ht="33" x14ac:dyDescent="0.25">
      <c r="A8" s="10"/>
      <c r="B8" s="11" t="s">
        <v>15</v>
      </c>
      <c r="C8" s="12" t="s">
        <v>16</v>
      </c>
      <c r="D8" s="13" t="s">
        <v>17</v>
      </c>
      <c r="E8" s="14" t="s">
        <v>18</v>
      </c>
      <c r="F8" s="15" t="s">
        <v>19</v>
      </c>
      <c r="G8" s="16" t="s">
        <v>20</v>
      </c>
      <c r="H8" s="17" t="s">
        <v>21</v>
      </c>
      <c r="I8" s="17" t="s">
        <v>7</v>
      </c>
    </row>
    <row r="9" spans="1:12" ht="18.75" x14ac:dyDescent="0.25">
      <c r="A9" s="18">
        <v>1</v>
      </c>
      <c r="B9" s="19" t="s">
        <v>22</v>
      </c>
      <c r="C9" s="20"/>
      <c r="D9" s="20"/>
      <c r="E9" s="20"/>
      <c r="F9" s="20"/>
      <c r="G9" s="20"/>
      <c r="H9" s="21"/>
      <c r="I9" s="22"/>
    </row>
    <row r="10" spans="1:12" ht="79.5" customHeight="1" x14ac:dyDescent="0.25">
      <c r="A10" s="23" t="s">
        <v>23</v>
      </c>
      <c r="B10" s="24" t="s">
        <v>24</v>
      </c>
      <c r="C10" s="25">
        <v>252</v>
      </c>
      <c r="D10" s="26">
        <v>415</v>
      </c>
      <c r="E10" s="27">
        <v>183</v>
      </c>
      <c r="F10" s="28">
        <v>177</v>
      </c>
      <c r="G10" s="29">
        <v>407</v>
      </c>
      <c r="H10" s="30">
        <f>SUM(C10:G10)</f>
        <v>1434</v>
      </c>
      <c r="I10" s="106" t="s">
        <v>25</v>
      </c>
    </row>
    <row r="11" spans="1:12" ht="15.75" x14ac:dyDescent="0.25">
      <c r="A11" s="23"/>
      <c r="B11" s="24"/>
      <c r="C11" s="25"/>
      <c r="D11" s="26"/>
      <c r="E11" s="27"/>
      <c r="F11" s="28"/>
      <c r="G11" s="29"/>
      <c r="H11" s="30"/>
      <c r="I11" s="106"/>
    </row>
    <row r="12" spans="1:12" ht="16.5" x14ac:dyDescent="0.25">
      <c r="A12" s="31">
        <v>2</v>
      </c>
      <c r="B12" s="32" t="s">
        <v>26</v>
      </c>
      <c r="C12" s="33"/>
      <c r="D12" s="34"/>
      <c r="E12" s="35"/>
      <c r="F12" s="35"/>
      <c r="G12" s="35"/>
      <c r="H12" s="36"/>
      <c r="I12" s="107"/>
    </row>
    <row r="13" spans="1:12" ht="36.75" customHeight="1" x14ac:dyDescent="0.25">
      <c r="A13" s="23" t="s">
        <v>27</v>
      </c>
      <c r="B13" s="37" t="s">
        <v>28</v>
      </c>
      <c r="C13" s="25">
        <v>45</v>
      </c>
      <c r="D13" s="26">
        <v>149</v>
      </c>
      <c r="E13" s="27">
        <v>21</v>
      </c>
      <c r="F13" s="28">
        <v>18</v>
      </c>
      <c r="G13" s="29">
        <v>39</v>
      </c>
      <c r="H13" s="30">
        <f t="shared" ref="H13:H22" si="0">SUM(C13:G13)</f>
        <v>272</v>
      </c>
      <c r="I13" s="108"/>
    </row>
    <row r="14" spans="1:12" ht="45" customHeight="1" x14ac:dyDescent="0.25">
      <c r="A14" s="23" t="s">
        <v>29</v>
      </c>
      <c r="B14" s="24" t="s">
        <v>30</v>
      </c>
      <c r="C14" s="25">
        <v>191</v>
      </c>
      <c r="D14" s="26">
        <v>328</v>
      </c>
      <c r="E14" s="27">
        <v>174</v>
      </c>
      <c r="F14" s="28">
        <v>193</v>
      </c>
      <c r="G14" s="29"/>
      <c r="H14" s="30">
        <f t="shared" si="0"/>
        <v>886</v>
      </c>
      <c r="I14" s="109" t="s">
        <v>31</v>
      </c>
    </row>
    <row r="15" spans="1:12" ht="29.25" customHeight="1" x14ac:dyDescent="0.25">
      <c r="A15" s="23" t="s">
        <v>32</v>
      </c>
      <c r="B15" s="38" t="s">
        <v>33</v>
      </c>
      <c r="C15" s="25">
        <v>16</v>
      </c>
      <c r="D15" s="26">
        <v>99</v>
      </c>
      <c r="E15" s="27">
        <v>44</v>
      </c>
      <c r="F15" s="28">
        <v>40</v>
      </c>
      <c r="G15" s="29">
        <v>26</v>
      </c>
      <c r="H15" s="30">
        <f t="shared" si="0"/>
        <v>225</v>
      </c>
      <c r="I15" s="108"/>
    </row>
    <row r="16" spans="1:12" ht="33.75" customHeight="1" x14ac:dyDescent="0.25">
      <c r="A16" s="23" t="s">
        <v>34</v>
      </c>
      <c r="B16" s="39" t="s">
        <v>35</v>
      </c>
      <c r="C16" s="25">
        <v>150</v>
      </c>
      <c r="D16" s="26">
        <v>262</v>
      </c>
      <c r="E16" s="27">
        <v>130</v>
      </c>
      <c r="F16" s="28">
        <v>127</v>
      </c>
      <c r="G16" s="29">
        <v>317</v>
      </c>
      <c r="H16" s="30">
        <f t="shared" si="0"/>
        <v>986</v>
      </c>
      <c r="I16" s="106" t="s">
        <v>36</v>
      </c>
    </row>
    <row r="17" spans="1:9" ht="15.75" x14ac:dyDescent="0.25">
      <c r="A17" s="23" t="s">
        <v>37</v>
      </c>
      <c r="B17" s="38" t="s">
        <v>38</v>
      </c>
      <c r="C17" s="25">
        <v>146</v>
      </c>
      <c r="D17" s="26">
        <v>212</v>
      </c>
      <c r="E17" s="27">
        <v>118</v>
      </c>
      <c r="F17" s="28">
        <v>96</v>
      </c>
      <c r="G17" s="29">
        <v>356</v>
      </c>
      <c r="H17" s="30">
        <f t="shared" si="0"/>
        <v>928</v>
      </c>
      <c r="I17" s="47"/>
    </row>
    <row r="18" spans="1:9" ht="15.75" x14ac:dyDescent="0.25">
      <c r="A18" s="23" t="s">
        <v>39</v>
      </c>
      <c r="B18" s="38" t="s">
        <v>40</v>
      </c>
      <c r="C18" s="41">
        <v>13</v>
      </c>
      <c r="D18" s="42"/>
      <c r="E18" s="43"/>
      <c r="F18" s="44">
        <v>19</v>
      </c>
      <c r="G18" s="45"/>
      <c r="H18" s="46">
        <f t="shared" si="0"/>
        <v>32</v>
      </c>
      <c r="I18" s="108"/>
    </row>
    <row r="19" spans="1:9" ht="61.5" customHeight="1" x14ac:dyDescent="0.25">
      <c r="A19" s="23">
        <v>2.7</v>
      </c>
      <c r="B19" s="47" t="s">
        <v>41</v>
      </c>
      <c r="C19" s="25">
        <v>212</v>
      </c>
      <c r="D19" s="26">
        <v>286</v>
      </c>
      <c r="E19" s="27">
        <v>67</v>
      </c>
      <c r="F19" s="28">
        <v>52</v>
      </c>
      <c r="G19" s="29"/>
      <c r="H19" s="30">
        <f t="shared" si="0"/>
        <v>617</v>
      </c>
      <c r="I19" s="109" t="s">
        <v>42</v>
      </c>
    </row>
    <row r="20" spans="1:9" ht="15.75" x14ac:dyDescent="0.25">
      <c r="A20" s="23" t="s">
        <v>43</v>
      </c>
      <c r="B20" s="38" t="s">
        <v>44</v>
      </c>
      <c r="C20" s="41">
        <v>42</v>
      </c>
      <c r="D20" s="48"/>
      <c r="E20" s="43">
        <v>13</v>
      </c>
      <c r="F20" s="44">
        <v>22</v>
      </c>
      <c r="G20" s="45"/>
      <c r="H20" s="46">
        <f t="shared" si="0"/>
        <v>77</v>
      </c>
      <c r="I20" s="108"/>
    </row>
    <row r="21" spans="1:9" ht="58.5" customHeight="1" x14ac:dyDescent="0.25">
      <c r="A21" s="23" t="s">
        <v>45</v>
      </c>
      <c r="B21" s="39" t="s">
        <v>46</v>
      </c>
      <c r="C21" s="25">
        <v>4</v>
      </c>
      <c r="D21" s="26">
        <v>10</v>
      </c>
      <c r="E21" s="27"/>
      <c r="F21" s="28">
        <v>54</v>
      </c>
      <c r="G21" s="29">
        <v>425</v>
      </c>
      <c r="H21" s="30">
        <f t="shared" si="0"/>
        <v>493</v>
      </c>
      <c r="I21" s="109" t="s">
        <v>47</v>
      </c>
    </row>
    <row r="22" spans="1:9" ht="15.75" x14ac:dyDescent="0.25">
      <c r="A22" s="23" t="s">
        <v>48</v>
      </c>
      <c r="B22" s="38" t="s">
        <v>49</v>
      </c>
      <c r="C22" s="41">
        <v>104</v>
      </c>
      <c r="D22" s="42"/>
      <c r="E22" s="43">
        <v>63</v>
      </c>
      <c r="F22" s="44">
        <v>94</v>
      </c>
      <c r="G22" s="45">
        <v>135</v>
      </c>
      <c r="H22" s="46">
        <f t="shared" si="0"/>
        <v>396</v>
      </c>
      <c r="I22" s="108"/>
    </row>
    <row r="23" spans="1:9" ht="15.75" x14ac:dyDescent="0.25">
      <c r="A23" s="23" t="s">
        <v>50</v>
      </c>
      <c r="B23" s="38" t="s">
        <v>51</v>
      </c>
      <c r="C23" s="41">
        <v>20</v>
      </c>
      <c r="D23" s="42"/>
      <c r="E23" s="43"/>
      <c r="F23" s="44"/>
      <c r="G23" s="45"/>
      <c r="H23" s="46"/>
      <c r="I23" s="108"/>
    </row>
    <row r="24" spans="1:9" ht="43.5" customHeight="1" x14ac:dyDescent="0.25">
      <c r="A24" s="23" t="s">
        <v>52</v>
      </c>
      <c r="B24" s="39" t="s">
        <v>53</v>
      </c>
      <c r="C24" s="25">
        <v>137</v>
      </c>
      <c r="D24" s="26">
        <v>365</v>
      </c>
      <c r="E24" s="27">
        <v>164</v>
      </c>
      <c r="F24" s="28">
        <v>113</v>
      </c>
      <c r="G24" s="29">
        <v>386</v>
      </c>
      <c r="H24" s="30">
        <f>SUM(C24:G24)</f>
        <v>1165</v>
      </c>
      <c r="I24" s="109" t="s">
        <v>54</v>
      </c>
    </row>
    <row r="25" spans="1:9" ht="15.75" x14ac:dyDescent="0.25">
      <c r="A25" s="23" t="s">
        <v>55</v>
      </c>
      <c r="B25" s="38" t="s">
        <v>56</v>
      </c>
      <c r="C25" s="41"/>
      <c r="D25" s="49"/>
      <c r="E25" s="50"/>
      <c r="F25" s="51">
        <v>4</v>
      </c>
      <c r="G25" s="52"/>
      <c r="H25" s="46">
        <f>SUM(C25:G25)</f>
        <v>4</v>
      </c>
      <c r="I25" s="108"/>
    </row>
    <row r="26" spans="1:9" ht="15.75" x14ac:dyDescent="0.25">
      <c r="A26" s="53"/>
      <c r="B26" s="54"/>
      <c r="C26" s="41"/>
      <c r="D26" s="42"/>
      <c r="E26" s="55"/>
      <c r="F26" s="44"/>
      <c r="G26" s="45"/>
      <c r="H26" s="46"/>
      <c r="I26" s="108"/>
    </row>
    <row r="27" spans="1:9" ht="15.75" x14ac:dyDescent="0.25">
      <c r="A27" s="31">
        <v>3</v>
      </c>
      <c r="B27" s="56" t="s">
        <v>57</v>
      </c>
      <c r="C27" s="57"/>
      <c r="D27" s="58"/>
      <c r="E27" s="59"/>
      <c r="F27" s="60"/>
      <c r="G27" s="60"/>
      <c r="H27" s="61"/>
      <c r="I27" s="110"/>
    </row>
    <row r="28" spans="1:9" ht="16.5" x14ac:dyDescent="0.25">
      <c r="A28" s="23" t="s">
        <v>58</v>
      </c>
      <c r="B28" s="62" t="s">
        <v>59</v>
      </c>
      <c r="C28" s="41"/>
      <c r="D28" s="48"/>
      <c r="E28" s="43"/>
      <c r="F28" s="44"/>
      <c r="G28" s="45"/>
      <c r="H28" s="46"/>
      <c r="I28" s="108"/>
    </row>
    <row r="29" spans="1:9" ht="30" customHeight="1" x14ac:dyDescent="0.25">
      <c r="A29" s="23" t="s">
        <v>60</v>
      </c>
      <c r="B29" s="37" t="s">
        <v>61</v>
      </c>
      <c r="C29" s="63">
        <v>86</v>
      </c>
      <c r="D29" s="64"/>
      <c r="E29" s="43"/>
      <c r="F29" s="28">
        <v>115</v>
      </c>
      <c r="G29" s="65"/>
      <c r="H29" s="46">
        <f t="shared" ref="H29:H56" si="1">SUM(C29:G29)</f>
        <v>201</v>
      </c>
      <c r="I29" s="108"/>
    </row>
    <row r="30" spans="1:9" ht="22.5" customHeight="1" x14ac:dyDescent="0.25">
      <c r="A30" s="23" t="s">
        <v>62</v>
      </c>
      <c r="B30" s="37" t="s">
        <v>63</v>
      </c>
      <c r="C30" s="63">
        <v>42</v>
      </c>
      <c r="D30" s="64">
        <v>186</v>
      </c>
      <c r="E30" s="43">
        <v>11</v>
      </c>
      <c r="F30" s="28"/>
      <c r="G30" s="65"/>
      <c r="H30" s="46">
        <f>SUM(C30:G30)</f>
        <v>239</v>
      </c>
      <c r="I30" s="108"/>
    </row>
    <row r="31" spans="1:9" ht="22.5" customHeight="1" x14ac:dyDescent="0.25">
      <c r="A31" s="23" t="s">
        <v>64</v>
      </c>
      <c r="B31" s="37" t="s">
        <v>65</v>
      </c>
      <c r="C31" s="63"/>
      <c r="D31" s="64"/>
      <c r="E31" s="43">
        <v>7</v>
      </c>
      <c r="F31" s="28"/>
      <c r="G31" s="65"/>
      <c r="H31" s="46"/>
      <c r="I31" s="108"/>
    </row>
    <row r="32" spans="1:9" ht="15.75" x14ac:dyDescent="0.25">
      <c r="A32" s="23" t="s">
        <v>66</v>
      </c>
      <c r="B32" s="37" t="s">
        <v>67</v>
      </c>
      <c r="C32" s="41">
        <v>93</v>
      </c>
      <c r="D32" s="64"/>
      <c r="E32" s="43"/>
      <c r="F32" s="28"/>
      <c r="G32" s="65"/>
      <c r="H32" s="46">
        <f t="shared" si="1"/>
        <v>93</v>
      </c>
      <c r="I32" s="108" t="s">
        <v>68</v>
      </c>
    </row>
    <row r="33" spans="1:9" ht="25.5" customHeight="1" x14ac:dyDescent="0.25">
      <c r="A33" s="23" t="s">
        <v>69</v>
      </c>
      <c r="B33" s="37" t="s">
        <v>70</v>
      </c>
      <c r="C33" s="41">
        <v>14</v>
      </c>
      <c r="D33" s="64"/>
      <c r="E33" s="43"/>
      <c r="F33" s="28"/>
      <c r="G33" s="65"/>
      <c r="H33" s="46">
        <f>SUM(C33:G33)</f>
        <v>14</v>
      </c>
      <c r="I33" s="66"/>
    </row>
    <row r="34" spans="1:9" ht="15.75" x14ac:dyDescent="0.25">
      <c r="A34" s="67"/>
      <c r="B34" s="68"/>
      <c r="C34" s="41"/>
      <c r="D34" s="49"/>
      <c r="E34" s="55"/>
      <c r="F34" s="51"/>
      <c r="G34" s="69"/>
      <c r="H34" s="70"/>
      <c r="I34" s="71"/>
    </row>
    <row r="35" spans="1:9" ht="15.75" x14ac:dyDescent="0.25">
      <c r="A35" s="23" t="s">
        <v>71</v>
      </c>
      <c r="B35" s="54" t="s">
        <v>72</v>
      </c>
      <c r="C35" s="41"/>
      <c r="D35" s="42"/>
      <c r="E35" s="72"/>
      <c r="F35" s="73"/>
      <c r="G35" s="74"/>
      <c r="H35" s="70"/>
      <c r="I35" s="71"/>
    </row>
    <row r="36" spans="1:9" ht="15.75" x14ac:dyDescent="0.25">
      <c r="A36" s="23" t="s">
        <v>73</v>
      </c>
      <c r="B36" s="38" t="s">
        <v>74</v>
      </c>
      <c r="C36" s="41">
        <v>111</v>
      </c>
      <c r="D36" s="42"/>
      <c r="E36" s="72"/>
      <c r="F36" s="73">
        <v>28</v>
      </c>
      <c r="G36" s="74"/>
      <c r="H36" s="70">
        <f t="shared" si="1"/>
        <v>139</v>
      </c>
      <c r="I36" s="75"/>
    </row>
    <row r="37" spans="1:9" ht="15.75" x14ac:dyDescent="0.25">
      <c r="A37" s="23" t="s">
        <v>75</v>
      </c>
      <c r="B37" s="38" t="s">
        <v>76</v>
      </c>
      <c r="C37" s="41">
        <v>10</v>
      </c>
      <c r="D37" s="42"/>
      <c r="E37" s="72"/>
      <c r="F37" s="73"/>
      <c r="G37" s="74"/>
      <c r="H37" s="70">
        <f t="shared" si="1"/>
        <v>10</v>
      </c>
      <c r="I37" s="75"/>
    </row>
    <row r="38" spans="1:9" ht="15.75" x14ac:dyDescent="0.25">
      <c r="A38" s="23" t="s">
        <v>77</v>
      </c>
      <c r="B38" s="38" t="s">
        <v>78</v>
      </c>
      <c r="C38" s="41">
        <v>2</v>
      </c>
      <c r="D38" s="42"/>
      <c r="E38" s="72"/>
      <c r="F38" s="73"/>
      <c r="G38" s="74"/>
      <c r="H38" s="70">
        <f t="shared" si="1"/>
        <v>2</v>
      </c>
      <c r="I38" s="75" t="s">
        <v>79</v>
      </c>
    </row>
    <row r="39" spans="1:9" ht="15.75" x14ac:dyDescent="0.25">
      <c r="A39" s="23" t="s">
        <v>80</v>
      </c>
      <c r="B39" s="38" t="s">
        <v>81</v>
      </c>
      <c r="C39" s="41">
        <v>3</v>
      </c>
      <c r="D39" s="42"/>
      <c r="E39" s="72"/>
      <c r="F39" s="73"/>
      <c r="G39" s="74"/>
      <c r="H39" s="70">
        <f t="shared" si="1"/>
        <v>3</v>
      </c>
      <c r="I39" s="75"/>
    </row>
    <row r="40" spans="1:9" ht="15.75" x14ac:dyDescent="0.25">
      <c r="A40" s="23" t="s">
        <v>82</v>
      </c>
      <c r="B40" s="38" t="s">
        <v>83</v>
      </c>
      <c r="C40" s="41">
        <v>1</v>
      </c>
      <c r="D40" s="42"/>
      <c r="E40" s="72"/>
      <c r="F40" s="73"/>
      <c r="G40" s="74"/>
      <c r="H40" s="70">
        <f t="shared" si="1"/>
        <v>1</v>
      </c>
      <c r="I40" s="75"/>
    </row>
    <row r="41" spans="1:9" ht="15.75" x14ac:dyDescent="0.25">
      <c r="A41" s="23" t="s">
        <v>84</v>
      </c>
      <c r="B41" s="38" t="s">
        <v>85</v>
      </c>
      <c r="C41" s="41">
        <v>1</v>
      </c>
      <c r="D41" s="42"/>
      <c r="E41" s="72"/>
      <c r="F41" s="73"/>
      <c r="G41" s="74"/>
      <c r="H41" s="70">
        <f t="shared" si="1"/>
        <v>1</v>
      </c>
      <c r="I41" s="75"/>
    </row>
    <row r="42" spans="1:9" ht="15.75" x14ac:dyDescent="0.25">
      <c r="A42" s="23" t="s">
        <v>86</v>
      </c>
      <c r="B42" s="38" t="s">
        <v>87</v>
      </c>
      <c r="C42" s="41">
        <v>16</v>
      </c>
      <c r="D42" s="42"/>
      <c r="E42" s="72"/>
      <c r="F42" s="73"/>
      <c r="G42" s="74"/>
      <c r="H42" s="70">
        <f t="shared" si="1"/>
        <v>16</v>
      </c>
      <c r="I42" s="75"/>
    </row>
    <row r="43" spans="1:9" ht="15.75" x14ac:dyDescent="0.25">
      <c r="A43" s="23" t="s">
        <v>88</v>
      </c>
      <c r="B43" s="38" t="s">
        <v>89</v>
      </c>
      <c r="C43" s="41">
        <v>2</v>
      </c>
      <c r="D43" s="42"/>
      <c r="E43" s="72"/>
      <c r="F43" s="73"/>
      <c r="G43" s="74"/>
      <c r="H43" s="70">
        <f t="shared" si="1"/>
        <v>2</v>
      </c>
      <c r="I43" s="75"/>
    </row>
    <row r="44" spans="1:9" ht="15.75" x14ac:dyDescent="0.25">
      <c r="A44" s="76" t="s">
        <v>90</v>
      </c>
      <c r="B44" s="38" t="s">
        <v>91</v>
      </c>
      <c r="C44" s="41">
        <v>38</v>
      </c>
      <c r="D44" s="42"/>
      <c r="E44" s="72"/>
      <c r="F44" s="73"/>
      <c r="G44" s="74"/>
      <c r="H44" s="70">
        <f t="shared" si="1"/>
        <v>38</v>
      </c>
      <c r="I44" s="75"/>
    </row>
    <row r="45" spans="1:9" ht="15.75" x14ac:dyDescent="0.25">
      <c r="A45" s="23" t="s">
        <v>92</v>
      </c>
      <c r="B45" s="38" t="s">
        <v>93</v>
      </c>
      <c r="C45" s="41">
        <v>30</v>
      </c>
      <c r="D45" s="42"/>
      <c r="E45" s="72"/>
      <c r="F45" s="73"/>
      <c r="G45" s="74"/>
      <c r="H45" s="70">
        <f t="shared" si="1"/>
        <v>30</v>
      </c>
      <c r="I45" s="75"/>
    </row>
    <row r="46" spans="1:9" ht="15.75" x14ac:dyDescent="0.25">
      <c r="A46" s="23" t="s">
        <v>94</v>
      </c>
      <c r="B46" s="38" t="s">
        <v>95</v>
      </c>
      <c r="C46" s="41">
        <v>67</v>
      </c>
      <c r="D46" s="42"/>
      <c r="E46" s="72"/>
      <c r="F46" s="73"/>
      <c r="G46" s="74"/>
      <c r="H46" s="70">
        <f>SUM(C46:G46)</f>
        <v>67</v>
      </c>
      <c r="I46" s="75"/>
    </row>
    <row r="47" spans="1:9" ht="15.75" x14ac:dyDescent="0.25">
      <c r="A47" s="23" t="s">
        <v>96</v>
      </c>
      <c r="B47" s="38" t="s">
        <v>97</v>
      </c>
      <c r="C47" s="41">
        <v>18</v>
      </c>
      <c r="D47" s="42"/>
      <c r="E47" s="72"/>
      <c r="F47" s="73"/>
      <c r="G47" s="74"/>
      <c r="H47" s="70">
        <f t="shared" si="1"/>
        <v>18</v>
      </c>
      <c r="I47" s="75"/>
    </row>
    <row r="48" spans="1:9" ht="15.75" x14ac:dyDescent="0.25">
      <c r="A48" s="23" t="s">
        <v>98</v>
      </c>
      <c r="B48" s="38" t="s">
        <v>99</v>
      </c>
      <c r="C48" s="41">
        <v>64</v>
      </c>
      <c r="D48" s="42"/>
      <c r="E48" s="72"/>
      <c r="F48" s="73"/>
      <c r="G48" s="74"/>
      <c r="H48" s="70">
        <f t="shared" ref="H48:H54" si="2">SUM(C48:G48)</f>
        <v>64</v>
      </c>
      <c r="I48" s="75"/>
    </row>
    <row r="49" spans="1:9" ht="72.75" customHeight="1" x14ac:dyDescent="0.25">
      <c r="A49" s="23" t="s">
        <v>100</v>
      </c>
      <c r="B49" s="40" t="s">
        <v>101</v>
      </c>
      <c r="C49" s="63"/>
      <c r="D49" s="77"/>
      <c r="E49" s="43"/>
      <c r="F49" s="44">
        <v>67</v>
      </c>
      <c r="G49" s="45"/>
      <c r="H49" s="70">
        <f t="shared" si="2"/>
        <v>67</v>
      </c>
      <c r="I49" s="78" t="s">
        <v>102</v>
      </c>
    </row>
    <row r="50" spans="1:9" ht="15.75" x14ac:dyDescent="0.25">
      <c r="A50" s="76" t="s">
        <v>103</v>
      </c>
      <c r="B50" s="38" t="s">
        <v>104</v>
      </c>
      <c r="C50" s="41">
        <v>7</v>
      </c>
      <c r="D50" s="42"/>
      <c r="E50" s="72"/>
      <c r="F50" s="73"/>
      <c r="G50" s="74"/>
      <c r="H50" s="46">
        <f t="shared" si="2"/>
        <v>7</v>
      </c>
      <c r="I50" s="75"/>
    </row>
    <row r="51" spans="1:9" ht="15.75" x14ac:dyDescent="0.25">
      <c r="A51" s="23" t="s">
        <v>105</v>
      </c>
      <c r="B51" s="38" t="s">
        <v>106</v>
      </c>
      <c r="C51" s="41">
        <v>26</v>
      </c>
      <c r="D51" s="42"/>
      <c r="E51" s="72"/>
      <c r="F51" s="73"/>
      <c r="G51" s="74"/>
      <c r="H51" s="46">
        <f t="shared" si="2"/>
        <v>26</v>
      </c>
      <c r="I51" s="75"/>
    </row>
    <row r="52" spans="1:9" ht="15.75" x14ac:dyDescent="0.25">
      <c r="A52" s="23" t="s">
        <v>107</v>
      </c>
      <c r="B52" s="38" t="s">
        <v>108</v>
      </c>
      <c r="C52" s="41">
        <v>2</v>
      </c>
      <c r="D52" s="42"/>
      <c r="E52" s="72"/>
      <c r="F52" s="73"/>
      <c r="G52" s="74"/>
      <c r="H52" s="46">
        <f t="shared" si="2"/>
        <v>2</v>
      </c>
      <c r="I52" s="75"/>
    </row>
    <row r="53" spans="1:9" ht="15.75" x14ac:dyDescent="0.25">
      <c r="A53" s="23" t="s">
        <v>109</v>
      </c>
      <c r="B53" s="38" t="s">
        <v>110</v>
      </c>
      <c r="C53" s="41">
        <v>8</v>
      </c>
      <c r="D53" s="42"/>
      <c r="E53" s="72"/>
      <c r="F53" s="73"/>
      <c r="G53" s="74"/>
      <c r="H53" s="46">
        <f t="shared" si="2"/>
        <v>8</v>
      </c>
      <c r="I53" s="75"/>
    </row>
    <row r="54" spans="1:9" ht="15.75" x14ac:dyDescent="0.25">
      <c r="A54" s="23" t="s">
        <v>111</v>
      </c>
      <c r="B54" s="38" t="s">
        <v>112</v>
      </c>
      <c r="C54" s="41">
        <v>10</v>
      </c>
      <c r="D54" s="42"/>
      <c r="E54" s="72"/>
      <c r="F54" s="73"/>
      <c r="G54" s="74"/>
      <c r="H54" s="46">
        <f t="shared" si="2"/>
        <v>10</v>
      </c>
      <c r="I54" s="75"/>
    </row>
    <row r="55" spans="1:9" ht="15.75" x14ac:dyDescent="0.25">
      <c r="A55" s="23" t="s">
        <v>113</v>
      </c>
      <c r="B55" s="38" t="s">
        <v>114</v>
      </c>
      <c r="C55" s="41">
        <v>3</v>
      </c>
      <c r="D55" s="42"/>
      <c r="E55" s="79"/>
      <c r="F55" s="80"/>
      <c r="G55" s="81"/>
      <c r="H55" s="46">
        <f t="shared" si="1"/>
        <v>3</v>
      </c>
      <c r="I55" s="71"/>
    </row>
    <row r="56" spans="1:9" ht="15.75" x14ac:dyDescent="0.25">
      <c r="A56" s="23" t="s">
        <v>115</v>
      </c>
      <c r="B56" s="38" t="s">
        <v>116</v>
      </c>
      <c r="C56" s="41">
        <v>1</v>
      </c>
      <c r="D56" s="42"/>
      <c r="E56" s="79"/>
      <c r="F56" s="80"/>
      <c r="G56" s="81"/>
      <c r="H56" s="46">
        <f t="shared" si="1"/>
        <v>1</v>
      </c>
      <c r="I56" s="71"/>
    </row>
    <row r="57" spans="1:9" ht="15.75" x14ac:dyDescent="0.25">
      <c r="A57" s="82"/>
      <c r="B57" s="83"/>
      <c r="C57" s="84"/>
      <c r="D57" s="42"/>
      <c r="E57" s="79"/>
      <c r="F57" s="80"/>
      <c r="G57" s="81"/>
      <c r="H57" s="46"/>
      <c r="I57" s="71"/>
    </row>
    <row r="58" spans="1:9" ht="16.5" x14ac:dyDescent="0.25">
      <c r="A58" s="23" t="s">
        <v>117</v>
      </c>
      <c r="B58" s="62" t="s">
        <v>118</v>
      </c>
      <c r="C58" s="85"/>
      <c r="D58" s="86"/>
      <c r="E58" s="87"/>
      <c r="F58" s="88"/>
      <c r="G58" s="89"/>
      <c r="H58" s="70"/>
      <c r="I58" s="71"/>
    </row>
    <row r="59" spans="1:9" ht="15.75" x14ac:dyDescent="0.25">
      <c r="A59" s="23" t="s">
        <v>119</v>
      </c>
      <c r="B59" s="38" t="s">
        <v>120</v>
      </c>
      <c r="C59" s="41">
        <v>26</v>
      </c>
      <c r="D59" s="48">
        <v>15</v>
      </c>
      <c r="E59" s="43">
        <v>17</v>
      </c>
      <c r="F59" s="44">
        <v>13</v>
      </c>
      <c r="G59" s="45">
        <v>10</v>
      </c>
      <c r="H59" s="46">
        <f>SUM(C59:G59)</f>
        <v>81</v>
      </c>
      <c r="I59" s="66" t="s">
        <v>121</v>
      </c>
    </row>
    <row r="60" spans="1:9" ht="15.75" x14ac:dyDescent="0.25">
      <c r="A60" s="82"/>
      <c r="B60" s="90"/>
      <c r="C60" s="85"/>
      <c r="D60" s="86"/>
      <c r="E60" s="87"/>
      <c r="F60" s="88"/>
      <c r="G60" s="89"/>
      <c r="H60" s="70"/>
      <c r="I60" s="71"/>
    </row>
    <row r="61" spans="1:9" ht="16.5" x14ac:dyDescent="0.25">
      <c r="A61" s="23" t="s">
        <v>122</v>
      </c>
      <c r="B61" s="62" t="s">
        <v>123</v>
      </c>
      <c r="C61" s="85"/>
      <c r="D61" s="86"/>
      <c r="E61" s="87"/>
      <c r="F61" s="88"/>
      <c r="G61" s="89"/>
      <c r="H61" s="70"/>
      <c r="I61" s="71"/>
    </row>
    <row r="62" spans="1:9" ht="15.75" x14ac:dyDescent="0.25">
      <c r="A62" s="23" t="s">
        <v>124</v>
      </c>
      <c r="B62" s="38" t="s">
        <v>125</v>
      </c>
      <c r="C62" s="41"/>
      <c r="D62" s="42"/>
      <c r="E62" s="72"/>
      <c r="F62" s="73">
        <v>49</v>
      </c>
      <c r="G62" s="74"/>
      <c r="H62" s="46">
        <f>SUM(C62:G62)</f>
        <v>49</v>
      </c>
      <c r="I62" s="38"/>
    </row>
    <row r="63" spans="1:9" ht="15.75" x14ac:dyDescent="0.25">
      <c r="A63" s="82"/>
      <c r="B63" s="90"/>
      <c r="C63" s="85"/>
      <c r="D63" s="86"/>
      <c r="E63" s="87"/>
      <c r="F63" s="88"/>
      <c r="G63" s="89"/>
      <c r="H63" s="70"/>
      <c r="I63" s="71"/>
    </row>
    <row r="64" spans="1:9" ht="16.5" x14ac:dyDescent="0.25">
      <c r="A64" s="23" t="s">
        <v>126</v>
      </c>
      <c r="B64" s="91" t="s">
        <v>127</v>
      </c>
      <c r="C64" s="25"/>
      <c r="D64" s="26"/>
      <c r="E64" s="27"/>
      <c r="F64" s="28">
        <v>5</v>
      </c>
      <c r="G64" s="29"/>
      <c r="H64" s="30">
        <f>SUM(C64:G64)</f>
        <v>5</v>
      </c>
      <c r="I64" s="92"/>
    </row>
    <row r="65" spans="1:9" hidden="1" x14ac:dyDescent="0.25">
      <c r="A65" s="1"/>
      <c r="B65" s="1"/>
      <c r="C65" s="93"/>
      <c r="D65" s="94"/>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row r="68" spans="1:9" ht="15.75" x14ac:dyDescent="0.25">
      <c r="A68" s="265" t="s">
        <v>128</v>
      </c>
      <c r="B68" s="266"/>
      <c r="C68" s="95">
        <v>326</v>
      </c>
      <c r="D68" s="96">
        <v>641</v>
      </c>
      <c r="E68" s="97">
        <v>208</v>
      </c>
      <c r="F68" s="98">
        <v>300</v>
      </c>
      <c r="G68" s="99">
        <v>471</v>
      </c>
      <c r="H68" s="100">
        <f>SUM(C68:G68)</f>
        <v>1946</v>
      </c>
      <c r="I68" s="71" t="s">
        <v>129</v>
      </c>
    </row>
    <row r="69" spans="1:9" x14ac:dyDescent="0.25">
      <c r="A69" s="267" t="s">
        <v>130</v>
      </c>
      <c r="B69" s="268"/>
      <c r="C69" s="101">
        <v>219</v>
      </c>
      <c r="D69" s="96">
        <v>440</v>
      </c>
      <c r="E69" s="102">
        <v>147</v>
      </c>
      <c r="F69" s="103">
        <v>189</v>
      </c>
      <c r="G69" s="104">
        <v>362</v>
      </c>
      <c r="H69" s="105">
        <f t="shared" ref="H69:H74" si="3">SUM(C69:G69)</f>
        <v>1357</v>
      </c>
      <c r="I69" s="71"/>
    </row>
    <row r="70" spans="1:9" x14ac:dyDescent="0.25">
      <c r="A70" s="267" t="s">
        <v>131</v>
      </c>
      <c r="B70" s="268"/>
      <c r="C70" s="101">
        <v>107</v>
      </c>
      <c r="D70" s="96">
        <v>201</v>
      </c>
      <c r="E70" s="102">
        <v>61</v>
      </c>
      <c r="F70" s="103">
        <v>11</v>
      </c>
      <c r="G70" s="104">
        <v>109</v>
      </c>
      <c r="H70" s="105">
        <f t="shared" si="3"/>
        <v>489</v>
      </c>
      <c r="I70" s="71"/>
    </row>
    <row r="71" spans="1:9" x14ac:dyDescent="0.25">
      <c r="A71" s="71"/>
      <c r="B71" s="71"/>
      <c r="C71" s="101"/>
      <c r="D71" s="96"/>
      <c r="E71" s="102"/>
      <c r="F71" s="103"/>
      <c r="G71" s="104"/>
      <c r="H71" s="105">
        <f t="shared" si="3"/>
        <v>0</v>
      </c>
      <c r="I71" s="71"/>
    </row>
    <row r="72" spans="1:9" x14ac:dyDescent="0.25">
      <c r="A72" s="71"/>
      <c r="B72" s="71"/>
      <c r="C72" s="101"/>
      <c r="D72" s="96"/>
      <c r="E72" s="102"/>
      <c r="F72" s="103"/>
      <c r="G72" s="104"/>
      <c r="H72" s="105">
        <f t="shared" si="3"/>
        <v>0</v>
      </c>
      <c r="I72" s="71"/>
    </row>
    <row r="73" spans="1:9" ht="15.75" x14ac:dyDescent="0.25">
      <c r="A73" s="269" t="s">
        <v>132</v>
      </c>
      <c r="B73" s="270"/>
      <c r="C73" s="101"/>
      <c r="D73" s="96"/>
      <c r="E73" s="102">
        <v>476</v>
      </c>
      <c r="F73" s="103">
        <v>86</v>
      </c>
      <c r="G73" s="104"/>
      <c r="H73" s="105">
        <f t="shared" si="3"/>
        <v>562</v>
      </c>
      <c r="I73" s="71"/>
    </row>
    <row r="74" spans="1:9" x14ac:dyDescent="0.25">
      <c r="A74" s="260" t="s">
        <v>133</v>
      </c>
      <c r="B74" s="261"/>
      <c r="C74" s="101"/>
      <c r="D74" s="96"/>
      <c r="E74" s="102">
        <v>433</v>
      </c>
      <c r="F74" s="103">
        <v>86</v>
      </c>
      <c r="G74" s="104"/>
      <c r="H74" s="105">
        <f t="shared" si="3"/>
        <v>519</v>
      </c>
      <c r="I74" s="71"/>
    </row>
  </sheetData>
  <mergeCells count="6">
    <mergeCell ref="A74:B74"/>
    <mergeCell ref="A6:I6"/>
    <mergeCell ref="A68:B68"/>
    <mergeCell ref="A69:B69"/>
    <mergeCell ref="A70:B70"/>
    <mergeCell ref="A73:B73"/>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C2EB-A335-4044-88BE-E970DF785536}">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DE7E-577E-4F84-B6C3-D979AB802555}">
  <sheetPr>
    <pageSetUpPr fitToPage="1"/>
  </sheetPr>
  <dimension ref="A1:I44"/>
  <sheetViews>
    <sheetView zoomScale="69" zoomScaleNormal="69" workbookViewId="0">
      <selection activeCell="O21" sqref="O21"/>
    </sheetView>
  </sheetViews>
  <sheetFormatPr defaultRowHeight="15" x14ac:dyDescent="0.25"/>
  <cols>
    <col min="1" max="1" width="8.28515625" customWidth="1"/>
    <col min="2" max="2" width="26" customWidth="1"/>
    <col min="3" max="3" width="18.140625" customWidth="1"/>
    <col min="4" max="4" width="19" customWidth="1"/>
    <col min="5" max="5" width="20" customWidth="1"/>
    <col min="6" max="6" width="17.85546875" customWidth="1"/>
    <col min="7" max="7" width="17" customWidth="1"/>
  </cols>
  <sheetData>
    <row r="1" spans="1:9" ht="15.75" customHeight="1" x14ac:dyDescent="0.25">
      <c r="G1" s="111"/>
      <c r="H1" s="111"/>
      <c r="I1" s="111" t="s">
        <v>336</v>
      </c>
    </row>
    <row r="2" spans="1:9" ht="73.5" customHeight="1" x14ac:dyDescent="0.25">
      <c r="F2" s="272" t="s">
        <v>337</v>
      </c>
      <c r="G2" s="272"/>
      <c r="H2" s="272"/>
      <c r="I2" s="272"/>
    </row>
    <row r="3" spans="1:9" ht="18" customHeight="1" x14ac:dyDescent="0.25"/>
    <row r="4" spans="1:9" ht="15.75" x14ac:dyDescent="0.25">
      <c r="G4" s="113"/>
      <c r="H4" s="113"/>
      <c r="I4" s="113" t="s">
        <v>331</v>
      </c>
    </row>
    <row r="6" spans="1:9" ht="75" customHeight="1" x14ac:dyDescent="0.25">
      <c r="C6" s="274" t="s">
        <v>135</v>
      </c>
      <c r="D6" s="274"/>
      <c r="E6" s="274"/>
      <c r="F6" s="274"/>
    </row>
    <row r="8" spans="1:9" ht="18.75" x14ac:dyDescent="0.3">
      <c r="C8" s="273" t="s">
        <v>9</v>
      </c>
      <c r="D8" s="273"/>
      <c r="E8" s="273"/>
      <c r="F8" s="273"/>
    </row>
    <row r="10" spans="1:9" ht="15.75" x14ac:dyDescent="0.25">
      <c r="A10" s="6" t="s">
        <v>8</v>
      </c>
      <c r="B10" s="6"/>
    </row>
    <row r="12" spans="1:9" ht="15.75" x14ac:dyDescent="0.25">
      <c r="A12" s="271" t="s">
        <v>0</v>
      </c>
      <c r="B12" s="271" t="s">
        <v>1</v>
      </c>
      <c r="C12" s="271" t="s">
        <v>2</v>
      </c>
      <c r="D12" s="271" t="s">
        <v>4</v>
      </c>
      <c r="E12" s="271"/>
      <c r="F12" s="271"/>
      <c r="G12" s="271" t="s">
        <v>7</v>
      </c>
    </row>
    <row r="13" spans="1:9" ht="84.75" customHeight="1" x14ac:dyDescent="0.25">
      <c r="A13" s="271"/>
      <c r="B13" s="271"/>
      <c r="C13" s="271"/>
      <c r="D13" s="2" t="s">
        <v>5</v>
      </c>
      <c r="E13" s="2" t="s">
        <v>6</v>
      </c>
      <c r="F13" s="2" t="s">
        <v>3</v>
      </c>
      <c r="G13" s="271"/>
    </row>
    <row r="14" spans="1:9" ht="15.75" x14ac:dyDescent="0.25">
      <c r="A14" s="4"/>
      <c r="B14" s="4"/>
      <c r="C14" s="4"/>
      <c r="D14" s="4"/>
      <c r="E14" s="4"/>
      <c r="F14" s="4"/>
      <c r="G14" s="4"/>
    </row>
    <row r="15" spans="1:9" ht="15.75" x14ac:dyDescent="0.25">
      <c r="A15" s="4"/>
      <c r="B15" s="4"/>
      <c r="C15" s="4"/>
      <c r="D15" s="4"/>
      <c r="E15" s="4"/>
      <c r="F15" s="4"/>
      <c r="G15" s="4"/>
    </row>
    <row r="16" spans="1:9" ht="15.75" x14ac:dyDescent="0.25">
      <c r="A16" s="4"/>
      <c r="B16" s="4"/>
      <c r="C16" s="4"/>
      <c r="D16" s="4"/>
      <c r="E16" s="4"/>
      <c r="F16" s="4"/>
      <c r="G16" s="4"/>
    </row>
    <row r="17" spans="1:7" ht="15.75" x14ac:dyDescent="0.25">
      <c r="A17" s="4"/>
      <c r="B17" s="4"/>
      <c r="C17" s="4"/>
      <c r="D17" s="4"/>
      <c r="E17" s="4"/>
      <c r="F17" s="4"/>
      <c r="G17" s="4"/>
    </row>
    <row r="18" spans="1:7" ht="15.75" x14ac:dyDescent="0.25">
      <c r="A18" s="4"/>
      <c r="B18" s="4"/>
      <c r="C18" s="4"/>
      <c r="D18" s="4"/>
      <c r="E18" s="4"/>
      <c r="F18" s="4"/>
      <c r="G18" s="4"/>
    </row>
    <row r="19" spans="1:7" ht="15.75" x14ac:dyDescent="0.25">
      <c r="A19" s="4"/>
      <c r="B19" s="4"/>
      <c r="C19" s="4"/>
      <c r="D19" s="4"/>
      <c r="E19" s="4"/>
      <c r="F19" s="4"/>
      <c r="G19" s="4"/>
    </row>
    <row r="20" spans="1:7" ht="15.75" x14ac:dyDescent="0.25">
      <c r="A20" s="4"/>
      <c r="B20" s="4"/>
      <c r="C20" s="4"/>
      <c r="D20" s="4"/>
      <c r="E20" s="4"/>
      <c r="F20" s="4"/>
      <c r="G20" s="4"/>
    </row>
    <row r="21" spans="1:7" ht="15.75" x14ac:dyDescent="0.25">
      <c r="A21" s="4"/>
      <c r="B21" s="4"/>
      <c r="C21" s="4"/>
      <c r="D21" s="4"/>
      <c r="E21" s="4"/>
      <c r="F21" s="4"/>
      <c r="G21" s="4"/>
    </row>
    <row r="22" spans="1:7" ht="15.75" x14ac:dyDescent="0.25">
      <c r="A22" s="4"/>
      <c r="B22" s="4"/>
      <c r="C22" s="4"/>
      <c r="D22" s="4"/>
      <c r="E22" s="4"/>
      <c r="F22" s="4"/>
      <c r="G22" s="4"/>
    </row>
    <row r="23" spans="1:7" ht="15.75" x14ac:dyDescent="0.25">
      <c r="A23" s="4"/>
      <c r="B23" s="4"/>
      <c r="C23" s="4"/>
      <c r="D23" s="4"/>
      <c r="E23" s="4"/>
      <c r="F23" s="4"/>
      <c r="G23" s="4"/>
    </row>
    <row r="24" spans="1:7" ht="15.75" x14ac:dyDescent="0.25">
      <c r="A24" s="4"/>
      <c r="B24" s="4"/>
      <c r="C24" s="4"/>
      <c r="D24" s="4"/>
      <c r="E24" s="4"/>
      <c r="F24" s="4"/>
      <c r="G24" s="4"/>
    </row>
    <row r="25" spans="1:7" ht="15.75" x14ac:dyDescent="0.25">
      <c r="A25" s="4"/>
      <c r="B25" s="4"/>
      <c r="C25" s="4"/>
      <c r="D25" s="4"/>
      <c r="E25" s="4"/>
      <c r="F25" s="4"/>
      <c r="G25" s="4"/>
    </row>
    <row r="26" spans="1:7" ht="15.75" x14ac:dyDescent="0.25">
      <c r="A26" s="4"/>
      <c r="B26" s="4"/>
      <c r="C26" s="4"/>
      <c r="D26" s="4"/>
      <c r="E26" s="4"/>
      <c r="F26" s="4"/>
      <c r="G26" s="4"/>
    </row>
    <row r="27" spans="1:7" ht="15.75" x14ac:dyDescent="0.25">
      <c r="A27" s="4"/>
      <c r="B27" s="4"/>
      <c r="C27" s="4"/>
      <c r="D27" s="4"/>
      <c r="E27" s="4"/>
      <c r="F27" s="4"/>
      <c r="G27" s="4"/>
    </row>
    <row r="28" spans="1:7" ht="15.75" x14ac:dyDescent="0.25">
      <c r="A28" s="4"/>
      <c r="B28" s="4"/>
      <c r="C28" s="4"/>
      <c r="D28" s="4"/>
      <c r="E28" s="4"/>
      <c r="F28" s="4"/>
      <c r="G28" s="4"/>
    </row>
    <row r="29" spans="1:7" ht="15.75" x14ac:dyDescent="0.25">
      <c r="A29" s="4"/>
      <c r="B29" s="4"/>
      <c r="C29" s="4"/>
      <c r="D29" s="4"/>
      <c r="E29" s="4"/>
      <c r="F29" s="4"/>
      <c r="G29" s="4"/>
    </row>
    <row r="30" spans="1:7" ht="15.75" x14ac:dyDescent="0.25">
      <c r="A30" s="4"/>
      <c r="B30" s="4"/>
      <c r="C30" s="4"/>
      <c r="D30" s="4"/>
      <c r="E30" s="4"/>
      <c r="F30" s="4"/>
      <c r="G30" s="4"/>
    </row>
    <row r="31" spans="1:7" ht="15.75" x14ac:dyDescent="0.25">
      <c r="A31" s="4"/>
      <c r="B31" s="4"/>
      <c r="C31" s="4"/>
      <c r="D31" s="4"/>
      <c r="E31" s="4"/>
      <c r="F31" s="4"/>
      <c r="G31" s="4"/>
    </row>
    <row r="32" spans="1:7" ht="15.75" x14ac:dyDescent="0.25">
      <c r="A32" s="4"/>
      <c r="B32" s="4"/>
      <c r="C32" s="4"/>
      <c r="D32" s="4"/>
      <c r="E32" s="4"/>
      <c r="F32" s="4"/>
      <c r="G32" s="4"/>
    </row>
    <row r="33" spans="1:7" ht="15.75" x14ac:dyDescent="0.25">
      <c r="A33" s="4"/>
      <c r="B33" s="4"/>
      <c r="C33" s="4"/>
      <c r="D33" s="4"/>
      <c r="E33" s="4"/>
      <c r="F33" s="4"/>
      <c r="G33" s="4"/>
    </row>
    <row r="34" spans="1:7" ht="15.75" x14ac:dyDescent="0.25">
      <c r="A34" s="5"/>
      <c r="B34" s="5"/>
      <c r="C34" s="5"/>
      <c r="D34" s="5"/>
      <c r="E34" s="5"/>
      <c r="F34" s="5"/>
      <c r="G34" s="5"/>
    </row>
    <row r="35" spans="1:7" ht="15.75" x14ac:dyDescent="0.25">
      <c r="A35" s="5"/>
      <c r="B35" s="5"/>
      <c r="C35" s="5"/>
      <c r="D35" s="5"/>
      <c r="E35" s="5"/>
      <c r="F35" s="5"/>
      <c r="G35" s="5"/>
    </row>
    <row r="36" spans="1:7" ht="15.75" x14ac:dyDescent="0.25">
      <c r="A36" s="3" t="s">
        <v>11</v>
      </c>
      <c r="B36" s="3"/>
      <c r="C36" s="5"/>
      <c r="D36" s="5"/>
      <c r="E36" s="5"/>
      <c r="F36" s="5"/>
      <c r="G36" s="5"/>
    </row>
    <row r="37" spans="1:7" ht="15.75" x14ac:dyDescent="0.25">
      <c r="A37" s="5"/>
      <c r="B37" s="5"/>
      <c r="C37" s="5"/>
      <c r="D37" s="5"/>
      <c r="E37" s="5"/>
      <c r="F37" s="5"/>
      <c r="G37" s="5"/>
    </row>
    <row r="38" spans="1:7" ht="15.75" x14ac:dyDescent="0.25">
      <c r="A38" s="5"/>
      <c r="B38" s="5"/>
      <c r="C38" s="5"/>
      <c r="D38" s="5"/>
      <c r="E38" s="5"/>
      <c r="F38" s="5"/>
      <c r="G38" s="5"/>
    </row>
    <row r="39" spans="1:7" ht="15.75" x14ac:dyDescent="0.25">
      <c r="A39" s="3" t="s">
        <v>10</v>
      </c>
    </row>
    <row r="41" spans="1:7" x14ac:dyDescent="0.25">
      <c r="A41" s="1" t="s">
        <v>13</v>
      </c>
    </row>
    <row r="42" spans="1:7" x14ac:dyDescent="0.25">
      <c r="A42" s="1" t="s">
        <v>14</v>
      </c>
    </row>
    <row r="44" spans="1:7" ht="15.75" x14ac:dyDescent="0.25">
      <c r="A44" s="3" t="s">
        <v>12</v>
      </c>
    </row>
  </sheetData>
  <mergeCells count="8">
    <mergeCell ref="A12:A13"/>
    <mergeCell ref="B12:B13"/>
    <mergeCell ref="C12:C13"/>
    <mergeCell ref="F2:I2"/>
    <mergeCell ref="G12:G13"/>
    <mergeCell ref="C8:F8"/>
    <mergeCell ref="D12:F12"/>
    <mergeCell ref="C6:F6"/>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C3D6-FE0E-44C4-9705-5A566FB6EBDC}">
  <dimension ref="A1:H17"/>
  <sheetViews>
    <sheetView workbookViewId="0">
      <selection activeCell="L13" sqref="L13"/>
    </sheetView>
  </sheetViews>
  <sheetFormatPr defaultRowHeight="15" x14ac:dyDescent="0.25"/>
  <cols>
    <col min="1" max="1" width="32.28515625" customWidth="1"/>
    <col min="2" max="2" width="12.140625" customWidth="1"/>
    <col min="4" max="4" width="10.7109375" customWidth="1"/>
    <col min="5" max="5" width="11.42578125" customWidth="1"/>
    <col min="6" max="7" width="12.7109375" customWidth="1"/>
    <col min="8" max="8" width="13.28515625" customWidth="1"/>
  </cols>
  <sheetData>
    <row r="1" spans="1:8" ht="84.75" customHeight="1" x14ac:dyDescent="0.25">
      <c r="E1" s="276" t="s">
        <v>338</v>
      </c>
      <c r="F1" s="276"/>
      <c r="G1" s="276"/>
      <c r="H1" s="276"/>
    </row>
    <row r="2" spans="1:8" ht="15.75" x14ac:dyDescent="0.25">
      <c r="F2" s="277" t="s">
        <v>136</v>
      </c>
      <c r="G2" s="277"/>
      <c r="H2" s="277"/>
    </row>
    <row r="5" spans="1:8" ht="18.75" x14ac:dyDescent="0.3">
      <c r="A5" s="278" t="s">
        <v>137</v>
      </c>
      <c r="B5" s="278"/>
      <c r="C5" s="278"/>
      <c r="D5" s="278"/>
      <c r="E5" s="278"/>
      <c r="F5" s="278"/>
      <c r="G5" s="278"/>
      <c r="H5" s="278"/>
    </row>
    <row r="8" spans="1:8" ht="15.75" x14ac:dyDescent="0.25">
      <c r="A8" s="279" t="s">
        <v>138</v>
      </c>
      <c r="B8" s="279"/>
      <c r="C8" s="280" t="s">
        <v>139</v>
      </c>
      <c r="D8" s="280" t="s">
        <v>140</v>
      </c>
      <c r="E8" s="280" t="s">
        <v>141</v>
      </c>
      <c r="F8" s="280" t="s">
        <v>142</v>
      </c>
      <c r="G8" s="280" t="s">
        <v>143</v>
      </c>
      <c r="H8" s="280" t="s">
        <v>144</v>
      </c>
    </row>
    <row r="9" spans="1:8" ht="81.75" customHeight="1" x14ac:dyDescent="0.25">
      <c r="A9" s="114" t="s">
        <v>145</v>
      </c>
      <c r="B9" s="114" t="s">
        <v>146</v>
      </c>
      <c r="C9" s="280"/>
      <c r="D9" s="280"/>
      <c r="E9" s="280"/>
      <c r="F9" s="280"/>
      <c r="G9" s="280"/>
      <c r="H9" s="280"/>
    </row>
    <row r="10" spans="1:8" ht="31.5" x14ac:dyDescent="0.25">
      <c r="A10" s="114">
        <v>1</v>
      </c>
      <c r="B10" s="114">
        <v>2</v>
      </c>
      <c r="C10" s="115">
        <v>3</v>
      </c>
      <c r="D10" s="115" t="s">
        <v>147</v>
      </c>
      <c r="E10" s="115" t="s">
        <v>148</v>
      </c>
      <c r="F10" s="115" t="s">
        <v>149</v>
      </c>
      <c r="G10" s="115" t="s">
        <v>150</v>
      </c>
      <c r="H10" s="115" t="s">
        <v>151</v>
      </c>
    </row>
    <row r="11" spans="1:8" ht="15.75" x14ac:dyDescent="0.25">
      <c r="A11" s="116" t="s">
        <v>152</v>
      </c>
      <c r="B11" s="117">
        <v>740000</v>
      </c>
      <c r="C11" s="116"/>
      <c r="D11" s="116"/>
      <c r="E11" s="116"/>
      <c r="F11" s="116"/>
      <c r="G11" s="116"/>
      <c r="H11" s="116"/>
    </row>
    <row r="12" spans="1:8" ht="15.75" x14ac:dyDescent="0.25">
      <c r="A12" s="118" t="s">
        <v>153</v>
      </c>
      <c r="B12" s="114">
        <f>SUM(B13:B15)</f>
        <v>82</v>
      </c>
      <c r="C12" s="114"/>
      <c r="D12" s="114"/>
      <c r="E12" s="114"/>
      <c r="F12" s="114"/>
      <c r="G12" s="114"/>
      <c r="H12" s="114"/>
    </row>
    <row r="13" spans="1:8" ht="48.75" customHeight="1" x14ac:dyDescent="0.25">
      <c r="A13" s="119" t="s">
        <v>154</v>
      </c>
      <c r="B13" s="114">
        <v>35</v>
      </c>
      <c r="C13" s="114">
        <v>100</v>
      </c>
      <c r="D13" s="120">
        <f>B13*C13</f>
        <v>3500</v>
      </c>
      <c r="E13" s="121">
        <f>D13/$D$16</f>
        <v>0.44642857142857145</v>
      </c>
      <c r="F13" s="122">
        <f>ROUNDDOWN($B$11/$D$16*D13/B13,0)</f>
        <v>9438</v>
      </c>
      <c r="G13" s="122">
        <f>F13/12</f>
        <v>786.5</v>
      </c>
      <c r="H13" s="122">
        <f>F13*B13</f>
        <v>330330</v>
      </c>
    </row>
    <row r="14" spans="1:8" ht="15.75" x14ac:dyDescent="0.25">
      <c r="A14" s="118" t="s">
        <v>155</v>
      </c>
      <c r="B14" s="114">
        <v>29</v>
      </c>
      <c r="C14" s="114">
        <v>100</v>
      </c>
      <c r="D14" s="120">
        <f>B14*C14</f>
        <v>2900</v>
      </c>
      <c r="E14" s="121">
        <f>D14/$D$16</f>
        <v>0.36989795918367346</v>
      </c>
      <c r="F14" s="122">
        <f>ROUNDDOWN($B$11/$D$16*D14/B14,0)</f>
        <v>9438</v>
      </c>
      <c r="G14" s="122">
        <f t="shared" ref="G14:G15" si="0">F14/12</f>
        <v>786.5</v>
      </c>
      <c r="H14" s="122">
        <f>F14*B14</f>
        <v>273702</v>
      </c>
    </row>
    <row r="15" spans="1:8" ht="15.75" x14ac:dyDescent="0.25">
      <c r="A15" s="118" t="s">
        <v>156</v>
      </c>
      <c r="B15" s="114">
        <v>18</v>
      </c>
      <c r="C15" s="114">
        <v>80</v>
      </c>
      <c r="D15" s="120">
        <f>B15*C15</f>
        <v>1440</v>
      </c>
      <c r="E15" s="121">
        <f>D15/$D$16</f>
        <v>0.18367346938775511</v>
      </c>
      <c r="F15" s="122">
        <f>ROUNDDOWN($B$11/$D$16*D15/B15,0)</f>
        <v>7551</v>
      </c>
      <c r="G15" s="122">
        <f t="shared" si="0"/>
        <v>629.25</v>
      </c>
      <c r="H15" s="122">
        <f>F15*B15</f>
        <v>135918</v>
      </c>
    </row>
    <row r="16" spans="1:8" ht="18.75" x14ac:dyDescent="0.3">
      <c r="A16" s="123" t="s">
        <v>157</v>
      </c>
      <c r="B16" s="124" t="s">
        <v>158</v>
      </c>
      <c r="C16" s="124" t="s">
        <v>158</v>
      </c>
      <c r="D16" s="125">
        <f>SUM(D13:D15)</f>
        <v>7840</v>
      </c>
      <c r="E16" s="126">
        <f>D16/$D$16</f>
        <v>1</v>
      </c>
      <c r="F16" s="124" t="s">
        <v>158</v>
      </c>
      <c r="G16" s="124" t="s">
        <v>158</v>
      </c>
      <c r="H16" s="127">
        <f>SUM(H13:H15)</f>
        <v>739950</v>
      </c>
    </row>
    <row r="17" spans="6:8" ht="15.75" x14ac:dyDescent="0.25">
      <c r="F17" s="275" t="s">
        <v>159</v>
      </c>
      <c r="G17" s="275"/>
      <c r="H17" s="122">
        <f>B11-H16</f>
        <v>50</v>
      </c>
    </row>
  </sheetData>
  <mergeCells count="11">
    <mergeCell ref="F17:G17"/>
    <mergeCell ref="E1:H1"/>
    <mergeCell ref="F2:H2"/>
    <mergeCell ref="A5:H5"/>
    <mergeCell ref="A8:B8"/>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6B0B-4DD7-40CE-A22C-B2E9CA68BD74}">
  <dimension ref="A1:K20"/>
  <sheetViews>
    <sheetView workbookViewId="0">
      <selection activeCell="M17" sqref="M17"/>
    </sheetView>
  </sheetViews>
  <sheetFormatPr defaultRowHeight="15" x14ac:dyDescent="0.25"/>
  <cols>
    <col min="1" max="1" width="5.42578125" customWidth="1"/>
    <col min="2" max="2" width="7.28515625" customWidth="1"/>
    <col min="3" max="4" width="12.42578125" customWidth="1"/>
    <col min="5" max="5" width="13.28515625" customWidth="1"/>
    <col min="6" max="8" width="11.28515625" customWidth="1"/>
    <col min="9" max="9" width="9.42578125" customWidth="1"/>
    <col min="10" max="10" width="8.7109375" customWidth="1"/>
    <col min="11" max="11" width="8" customWidth="1"/>
  </cols>
  <sheetData>
    <row r="1" spans="1:11" ht="79.5" customHeight="1" x14ac:dyDescent="0.25">
      <c r="F1" s="276" t="s">
        <v>338</v>
      </c>
      <c r="G1" s="276"/>
      <c r="H1" s="276"/>
      <c r="I1" s="276"/>
      <c r="J1" s="276"/>
      <c r="K1" s="276"/>
    </row>
    <row r="2" spans="1:11" ht="15.75" x14ac:dyDescent="0.25">
      <c r="A2" s="129"/>
      <c r="B2" s="129"/>
      <c r="I2" s="281" t="s">
        <v>332</v>
      </c>
      <c r="J2" s="281"/>
      <c r="K2" s="281"/>
    </row>
    <row r="3" spans="1:11" x14ac:dyDescent="0.25">
      <c r="A3" s="129"/>
      <c r="B3" s="129"/>
    </row>
    <row r="4" spans="1:11" ht="18.75" x14ac:dyDescent="0.3">
      <c r="A4" s="129"/>
      <c r="B4" s="278" t="s">
        <v>160</v>
      </c>
      <c r="C4" s="278"/>
      <c r="D4" s="278"/>
      <c r="E4" s="278"/>
      <c r="F4" s="278"/>
      <c r="G4" s="278"/>
      <c r="H4" s="278"/>
      <c r="I4" s="130"/>
      <c r="J4" s="130"/>
      <c r="K4" s="130"/>
    </row>
    <row r="5" spans="1:11" x14ac:dyDescent="0.25">
      <c r="A5" s="129"/>
      <c r="B5" s="129"/>
    </row>
    <row r="6" spans="1:11" ht="78.75" x14ac:dyDescent="0.25">
      <c r="A6" s="131" t="s">
        <v>0</v>
      </c>
      <c r="B6" s="131" t="s">
        <v>183</v>
      </c>
      <c r="C6" s="132" t="s">
        <v>161</v>
      </c>
      <c r="D6" s="132" t="s">
        <v>184</v>
      </c>
      <c r="E6" s="132" t="s">
        <v>185</v>
      </c>
      <c r="F6" s="132" t="s">
        <v>162</v>
      </c>
      <c r="G6" s="132" t="s">
        <v>163</v>
      </c>
      <c r="H6" s="132" t="s">
        <v>164</v>
      </c>
      <c r="I6" s="132" t="s">
        <v>165</v>
      </c>
      <c r="J6" s="132" t="s">
        <v>166</v>
      </c>
      <c r="K6" s="132" t="s">
        <v>167</v>
      </c>
    </row>
    <row r="7" spans="1:11" ht="31.5" x14ac:dyDescent="0.25">
      <c r="A7" s="114">
        <v>1</v>
      </c>
      <c r="B7" s="114">
        <v>2</v>
      </c>
      <c r="C7" s="115">
        <v>3</v>
      </c>
      <c r="D7" s="115">
        <v>4</v>
      </c>
      <c r="E7" s="115">
        <v>5</v>
      </c>
      <c r="F7" s="115" t="s">
        <v>168</v>
      </c>
      <c r="G7" s="115" t="s">
        <v>169</v>
      </c>
      <c r="H7" s="115" t="s">
        <v>170</v>
      </c>
      <c r="I7" s="115" t="s">
        <v>171</v>
      </c>
      <c r="J7" s="115" t="s">
        <v>172</v>
      </c>
      <c r="K7" s="115" t="s">
        <v>173</v>
      </c>
    </row>
    <row r="8" spans="1:11" ht="15.75" x14ac:dyDescent="0.25">
      <c r="A8" s="282" t="s">
        <v>157</v>
      </c>
      <c r="B8" s="282"/>
      <c r="C8" s="282"/>
      <c r="D8" s="134">
        <f t="shared" ref="D8:K8" si="0">SUM(D9:D308)</f>
        <v>39000</v>
      </c>
      <c r="E8" s="134">
        <f t="shared" si="0"/>
        <v>44500</v>
      </c>
      <c r="F8" s="134">
        <f t="shared" si="0"/>
        <v>9500</v>
      </c>
      <c r="G8" s="134">
        <f t="shared" si="0"/>
        <v>4000</v>
      </c>
      <c r="H8" s="134">
        <f t="shared" si="0"/>
        <v>35000</v>
      </c>
      <c r="I8" s="134">
        <f t="shared" si="0"/>
        <v>1</v>
      </c>
      <c r="J8" s="134">
        <f t="shared" si="0"/>
        <v>3999.9999999999995</v>
      </c>
      <c r="K8" s="134">
        <f t="shared" si="0"/>
        <v>39000</v>
      </c>
    </row>
    <row r="9" spans="1:11" ht="15.75" x14ac:dyDescent="0.25">
      <c r="A9" s="114">
        <v>1</v>
      </c>
      <c r="B9" s="114" t="s">
        <v>174</v>
      </c>
      <c r="C9" s="114">
        <v>100</v>
      </c>
      <c r="D9" s="120">
        <v>5000</v>
      </c>
      <c r="E9" s="120">
        <v>5000</v>
      </c>
      <c r="F9" s="120">
        <f t="shared" ref="F9:F17" si="1">IF(E9-D9&lt;=0,0,E9-D9)</f>
        <v>0</v>
      </c>
      <c r="G9" s="120">
        <f t="shared" ref="G9:G17" si="2">IF(E9&lt;D9,D9-E9,0)</f>
        <v>0</v>
      </c>
      <c r="H9" s="120">
        <f t="shared" ref="H9:H17" si="3">D9-G9</f>
        <v>5000</v>
      </c>
      <c r="I9" s="135">
        <f t="shared" ref="I9:I17" si="4">IF(F9&gt;0,F9/$F$8,0)</f>
        <v>0</v>
      </c>
      <c r="J9" s="136">
        <f t="shared" ref="J9:J17" si="5">I9*$G$8</f>
        <v>0</v>
      </c>
      <c r="K9" s="137">
        <f t="shared" ref="K9:K17" si="6">IF(F9&gt;=0,IF(G9&gt;0,E9,D9+J9),E9)</f>
        <v>5000</v>
      </c>
    </row>
    <row r="10" spans="1:11" ht="15.75" x14ac:dyDescent="0.25">
      <c r="A10" s="114">
        <v>2</v>
      </c>
      <c r="B10" s="114" t="s">
        <v>175</v>
      </c>
      <c r="C10" s="114">
        <v>100</v>
      </c>
      <c r="D10" s="120">
        <v>5000</v>
      </c>
      <c r="E10" s="120">
        <v>4000</v>
      </c>
      <c r="F10" s="120">
        <f t="shared" si="1"/>
        <v>0</v>
      </c>
      <c r="G10" s="120">
        <f t="shared" si="2"/>
        <v>1000</v>
      </c>
      <c r="H10" s="120">
        <f t="shared" si="3"/>
        <v>4000</v>
      </c>
      <c r="I10" s="135">
        <f t="shared" si="4"/>
        <v>0</v>
      </c>
      <c r="J10" s="136">
        <f t="shared" si="5"/>
        <v>0</v>
      </c>
      <c r="K10" s="137">
        <f t="shared" si="6"/>
        <v>4000</v>
      </c>
    </row>
    <row r="11" spans="1:11" ht="15.75" x14ac:dyDescent="0.25">
      <c r="A11" s="138">
        <v>3</v>
      </c>
      <c r="B11" s="138" t="s">
        <v>176</v>
      </c>
      <c r="C11" s="138">
        <v>70</v>
      </c>
      <c r="D11" s="139">
        <v>3500</v>
      </c>
      <c r="E11" s="139">
        <v>6000</v>
      </c>
      <c r="F11" s="120">
        <f t="shared" si="1"/>
        <v>2500</v>
      </c>
      <c r="G11" s="120">
        <f t="shared" si="2"/>
        <v>0</v>
      </c>
      <c r="H11" s="120">
        <f t="shared" si="3"/>
        <v>3500</v>
      </c>
      <c r="I11" s="135">
        <f t="shared" si="4"/>
        <v>0.26315789473684209</v>
      </c>
      <c r="J11" s="136">
        <f t="shared" si="5"/>
        <v>1052.6315789473683</v>
      </c>
      <c r="K11" s="137">
        <f t="shared" si="6"/>
        <v>4552.6315789473683</v>
      </c>
    </row>
    <row r="12" spans="1:11" ht="15.75" x14ac:dyDescent="0.25">
      <c r="A12" s="138">
        <v>4</v>
      </c>
      <c r="B12" s="138" t="s">
        <v>177</v>
      </c>
      <c r="C12" s="138">
        <v>100</v>
      </c>
      <c r="D12" s="139">
        <v>5000</v>
      </c>
      <c r="E12" s="139">
        <v>3500</v>
      </c>
      <c r="F12" s="120">
        <f t="shared" si="1"/>
        <v>0</v>
      </c>
      <c r="G12" s="120">
        <f t="shared" si="2"/>
        <v>1500</v>
      </c>
      <c r="H12" s="120">
        <f t="shared" si="3"/>
        <v>3500</v>
      </c>
      <c r="I12" s="135">
        <f t="shared" si="4"/>
        <v>0</v>
      </c>
      <c r="J12" s="136">
        <f t="shared" si="5"/>
        <v>0</v>
      </c>
      <c r="K12" s="137">
        <f t="shared" si="6"/>
        <v>3500</v>
      </c>
    </row>
    <row r="13" spans="1:11" ht="15.75" x14ac:dyDescent="0.25">
      <c r="A13" s="138">
        <v>5</v>
      </c>
      <c r="B13" s="138" t="s">
        <v>178</v>
      </c>
      <c r="C13" s="138">
        <v>70</v>
      </c>
      <c r="D13" s="139">
        <v>3500</v>
      </c>
      <c r="E13" s="139">
        <v>7000</v>
      </c>
      <c r="F13" s="120">
        <f t="shared" si="1"/>
        <v>3500</v>
      </c>
      <c r="G13" s="120">
        <f t="shared" si="2"/>
        <v>0</v>
      </c>
      <c r="H13" s="120">
        <f t="shared" si="3"/>
        <v>3500</v>
      </c>
      <c r="I13" s="135">
        <f t="shared" si="4"/>
        <v>0.36842105263157893</v>
      </c>
      <c r="J13" s="136">
        <f t="shared" si="5"/>
        <v>1473.6842105263156</v>
      </c>
      <c r="K13" s="137">
        <f t="shared" si="6"/>
        <v>4973.6842105263158</v>
      </c>
    </row>
    <row r="14" spans="1:11" ht="15.75" x14ac:dyDescent="0.25">
      <c r="A14" s="114">
        <v>6</v>
      </c>
      <c r="B14" s="114" t="s">
        <v>179</v>
      </c>
      <c r="C14" s="114">
        <v>70</v>
      </c>
      <c r="D14" s="120">
        <v>3500</v>
      </c>
      <c r="E14" s="120">
        <v>5000</v>
      </c>
      <c r="F14" s="120">
        <f t="shared" si="1"/>
        <v>1500</v>
      </c>
      <c r="G14" s="120">
        <f t="shared" si="2"/>
        <v>0</v>
      </c>
      <c r="H14" s="120">
        <f t="shared" si="3"/>
        <v>3500</v>
      </c>
      <c r="I14" s="135">
        <f t="shared" si="4"/>
        <v>0.15789473684210525</v>
      </c>
      <c r="J14" s="136">
        <f t="shared" si="5"/>
        <v>631.57894736842104</v>
      </c>
      <c r="K14" s="137">
        <f t="shared" si="6"/>
        <v>4131.5789473684208</v>
      </c>
    </row>
    <row r="15" spans="1:11" ht="15.75" x14ac:dyDescent="0.25">
      <c r="A15" s="114">
        <v>7</v>
      </c>
      <c r="B15" s="114" t="s">
        <v>180</v>
      </c>
      <c r="C15" s="114">
        <v>100</v>
      </c>
      <c r="D15" s="120">
        <v>5000</v>
      </c>
      <c r="E15" s="120">
        <v>3500</v>
      </c>
      <c r="F15" s="120">
        <f t="shared" si="1"/>
        <v>0</v>
      </c>
      <c r="G15" s="120">
        <f t="shared" si="2"/>
        <v>1500</v>
      </c>
      <c r="H15" s="120">
        <f t="shared" si="3"/>
        <v>3500</v>
      </c>
      <c r="I15" s="135">
        <f t="shared" si="4"/>
        <v>0</v>
      </c>
      <c r="J15" s="136">
        <f t="shared" si="5"/>
        <v>0</v>
      </c>
      <c r="K15" s="137">
        <f t="shared" si="6"/>
        <v>3500</v>
      </c>
    </row>
    <row r="16" spans="1:11" ht="15.75" x14ac:dyDescent="0.25">
      <c r="A16" s="114">
        <v>8</v>
      </c>
      <c r="B16" s="114" t="s">
        <v>181</v>
      </c>
      <c r="C16" s="114">
        <v>70</v>
      </c>
      <c r="D16" s="120">
        <v>3500</v>
      </c>
      <c r="E16" s="120">
        <v>3500</v>
      </c>
      <c r="F16" s="120">
        <f t="shared" si="1"/>
        <v>0</v>
      </c>
      <c r="G16" s="120">
        <f t="shared" si="2"/>
        <v>0</v>
      </c>
      <c r="H16" s="120">
        <f t="shared" si="3"/>
        <v>3500</v>
      </c>
      <c r="I16" s="135">
        <f t="shared" si="4"/>
        <v>0</v>
      </c>
      <c r="J16" s="136">
        <f t="shared" si="5"/>
        <v>0</v>
      </c>
      <c r="K16" s="137">
        <f t="shared" si="6"/>
        <v>3500</v>
      </c>
    </row>
    <row r="17" spans="1:11" ht="15.75" x14ac:dyDescent="0.25">
      <c r="A17" s="114">
        <v>9</v>
      </c>
      <c r="B17" s="114" t="s">
        <v>182</v>
      </c>
      <c r="C17" s="114">
        <v>100</v>
      </c>
      <c r="D17" s="120">
        <v>5000</v>
      </c>
      <c r="E17" s="120">
        <v>7000</v>
      </c>
      <c r="F17" s="120">
        <f t="shared" si="1"/>
        <v>2000</v>
      </c>
      <c r="G17" s="120">
        <f t="shared" si="2"/>
        <v>0</v>
      </c>
      <c r="H17" s="120">
        <f t="shared" si="3"/>
        <v>5000</v>
      </c>
      <c r="I17" s="135">
        <f t="shared" si="4"/>
        <v>0.21052631578947367</v>
      </c>
      <c r="J17" s="136">
        <f t="shared" si="5"/>
        <v>842.10526315789468</v>
      </c>
      <c r="K17" s="137">
        <f t="shared" si="6"/>
        <v>5842.105263157895</v>
      </c>
    </row>
    <row r="18" spans="1:11" x14ac:dyDescent="0.25">
      <c r="A18" s="129"/>
      <c r="B18" s="129"/>
    </row>
    <row r="19" spans="1:11" x14ac:dyDescent="0.25">
      <c r="A19" s="129"/>
      <c r="B19" s="129"/>
    </row>
    <row r="20" spans="1:11" ht="37.5" customHeight="1" x14ac:dyDescent="0.25">
      <c r="A20" s="283" t="s">
        <v>186</v>
      </c>
      <c r="B20" s="283"/>
      <c r="C20" s="283"/>
      <c r="D20" s="283"/>
      <c r="E20" s="283"/>
      <c r="F20" s="283"/>
      <c r="G20" s="283"/>
      <c r="H20" s="283"/>
      <c r="I20" s="283"/>
      <c r="J20" s="283"/>
    </row>
  </sheetData>
  <mergeCells count="5">
    <mergeCell ref="F1:K1"/>
    <mergeCell ref="I2:K2"/>
    <mergeCell ref="B4:H4"/>
    <mergeCell ref="A8:C8"/>
    <mergeCell ref="A20:J20"/>
  </mergeCells>
  <conditionalFormatting sqref="J9:J17">
    <cfRule type="cellIs" dxfId="0" priority="1" stopIfTrue="1" operator="greater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4F4A-7E5C-489F-AECA-7593BEBE194E}">
  <dimension ref="A1:M32"/>
  <sheetViews>
    <sheetView workbookViewId="0">
      <selection activeCell="H12" sqref="H12"/>
    </sheetView>
  </sheetViews>
  <sheetFormatPr defaultRowHeight="15" x14ac:dyDescent="0.25"/>
  <cols>
    <col min="1" max="1" width="23.7109375" customWidth="1"/>
    <col min="2" max="2" width="25.28515625" customWidth="1"/>
    <col min="3" max="3" width="11.7109375" customWidth="1"/>
    <col min="4" max="4" width="11.28515625" customWidth="1"/>
    <col min="5" max="5" width="13.28515625" customWidth="1"/>
    <col min="6" max="6" width="10.28515625" customWidth="1"/>
    <col min="7" max="7" width="0" hidden="1" customWidth="1"/>
    <col min="8" max="8" width="11.28515625" customWidth="1"/>
    <col min="9" max="9" width="11.7109375" customWidth="1"/>
    <col min="10" max="10" width="11" customWidth="1"/>
    <col min="11" max="11" width="14.85546875" customWidth="1"/>
    <col min="12" max="12" width="8" customWidth="1"/>
  </cols>
  <sheetData>
    <row r="1" spans="1:13" ht="66" customHeight="1" x14ac:dyDescent="0.25">
      <c r="F1" s="276" t="s">
        <v>339</v>
      </c>
      <c r="G1" s="276"/>
      <c r="H1" s="276"/>
      <c r="I1" s="276"/>
      <c r="J1" s="276"/>
      <c r="K1" s="276"/>
      <c r="L1" s="276"/>
      <c r="M1" s="276"/>
    </row>
    <row r="2" spans="1:13" ht="31.5" x14ac:dyDescent="0.25">
      <c r="G2" s="140" t="s">
        <v>136</v>
      </c>
      <c r="J2" s="281" t="s">
        <v>333</v>
      </c>
      <c r="K2" s="281"/>
      <c r="L2" s="281"/>
      <c r="M2" s="281"/>
    </row>
    <row r="4" spans="1:13" ht="18.75" x14ac:dyDescent="0.3">
      <c r="A4" s="278" t="s">
        <v>187</v>
      </c>
      <c r="B4" s="278"/>
      <c r="C4" s="278"/>
      <c r="D4" s="278"/>
      <c r="E4" s="278"/>
      <c r="F4" s="278"/>
      <c r="G4" s="278"/>
    </row>
    <row r="6" spans="1:13" ht="15.75" x14ac:dyDescent="0.25">
      <c r="A6" s="285" t="s">
        <v>188</v>
      </c>
      <c r="B6" s="285" t="s">
        <v>189</v>
      </c>
      <c r="C6" s="279" t="s">
        <v>190</v>
      </c>
      <c r="D6" s="279"/>
    </row>
    <row r="7" spans="1:13" ht="51.75" customHeight="1" x14ac:dyDescent="0.25">
      <c r="A7" s="285"/>
      <c r="B7" s="285"/>
      <c r="C7" s="115" t="s">
        <v>191</v>
      </c>
      <c r="D7" s="115" t="s">
        <v>192</v>
      </c>
      <c r="F7" s="141"/>
      <c r="G7" s="141"/>
      <c r="H7" s="141"/>
      <c r="I7" s="141"/>
      <c r="J7" s="141"/>
      <c r="K7" s="141"/>
    </row>
    <row r="8" spans="1:13" ht="15.75" x14ac:dyDescent="0.25">
      <c r="A8" s="118" t="s">
        <v>193</v>
      </c>
      <c r="B8" s="138">
        <v>400</v>
      </c>
      <c r="C8" s="114">
        <v>400</v>
      </c>
      <c r="D8" s="114"/>
    </row>
    <row r="9" spans="1:13" ht="15.75" x14ac:dyDescent="0.25">
      <c r="A9" s="118" t="s">
        <v>194</v>
      </c>
      <c r="B9" s="138">
        <v>150</v>
      </c>
      <c r="C9" s="114"/>
      <c r="D9" s="114"/>
    </row>
    <row r="10" spans="1:13" ht="15.75" x14ac:dyDescent="0.25">
      <c r="A10" s="118" t="s">
        <v>195</v>
      </c>
      <c r="B10" s="138">
        <v>200</v>
      </c>
      <c r="C10" s="114"/>
      <c r="D10" s="114"/>
    </row>
    <row r="11" spans="1:13" ht="15.75" x14ac:dyDescent="0.25">
      <c r="A11" s="118" t="s">
        <v>196</v>
      </c>
      <c r="B11" s="138">
        <v>120</v>
      </c>
      <c r="C11" s="114"/>
      <c r="D11" s="114"/>
    </row>
    <row r="12" spans="1:13" ht="38.25" customHeight="1" x14ac:dyDescent="0.25">
      <c r="A12" s="119" t="s">
        <v>197</v>
      </c>
      <c r="B12" s="138">
        <v>500</v>
      </c>
      <c r="C12" s="114"/>
      <c r="D12" s="114">
        <f>B12</f>
        <v>500</v>
      </c>
    </row>
    <row r="13" spans="1:13" ht="15.75" x14ac:dyDescent="0.25">
      <c r="A13" s="133" t="s">
        <v>157</v>
      </c>
      <c r="B13" s="142">
        <f>SUM(B8:B12)</f>
        <v>1370</v>
      </c>
      <c r="C13" s="142">
        <f>SUM(C8:C12)</f>
        <v>400</v>
      </c>
      <c r="D13" s="142">
        <f>SUM(D8:D12)</f>
        <v>500</v>
      </c>
      <c r="F13" s="143"/>
      <c r="G13" s="143"/>
      <c r="H13" s="143"/>
      <c r="I13" s="143"/>
      <c r="J13" s="143"/>
      <c r="K13" s="143"/>
    </row>
    <row r="14" spans="1:13" ht="15.75" x14ac:dyDescent="0.25">
      <c r="A14" s="144"/>
      <c r="B14" s="144"/>
      <c r="C14" s="286">
        <f>C13+D13</f>
        <v>900</v>
      </c>
      <c r="D14" s="286"/>
    </row>
    <row r="15" spans="1:13" ht="15.75" x14ac:dyDescent="0.25">
      <c r="A15" s="144"/>
      <c r="B15" s="144"/>
      <c r="C15" s="144"/>
      <c r="D15" s="145"/>
      <c r="E15" s="145"/>
    </row>
    <row r="16" spans="1:13" ht="15.75" x14ac:dyDescent="0.25">
      <c r="A16" s="287" t="s">
        <v>198</v>
      </c>
      <c r="B16" s="285" t="s">
        <v>199</v>
      </c>
      <c r="C16" s="285" t="s">
        <v>200</v>
      </c>
      <c r="D16" s="285" t="s">
        <v>201</v>
      </c>
      <c r="E16" s="284" t="s">
        <v>202</v>
      </c>
      <c r="F16" s="285" t="s">
        <v>203</v>
      </c>
      <c r="G16" s="118"/>
      <c r="H16" s="279" t="s">
        <v>204</v>
      </c>
      <c r="I16" s="279"/>
      <c r="J16" s="279"/>
      <c r="K16" s="285" t="s">
        <v>205</v>
      </c>
    </row>
    <row r="17" spans="1:11" ht="63" x14ac:dyDescent="0.25">
      <c r="A17" s="287"/>
      <c r="B17" s="285"/>
      <c r="C17" s="285"/>
      <c r="D17" s="285"/>
      <c r="E17" s="284"/>
      <c r="F17" s="285"/>
      <c r="G17" s="132" t="s">
        <v>203</v>
      </c>
      <c r="H17" s="132" t="s">
        <v>206</v>
      </c>
      <c r="I17" s="132" t="s">
        <v>207</v>
      </c>
      <c r="J17" s="132" t="s">
        <v>208</v>
      </c>
      <c r="K17" s="285"/>
    </row>
    <row r="18" spans="1:11" x14ac:dyDescent="0.25">
      <c r="A18" s="147">
        <v>1</v>
      </c>
      <c r="B18" s="148">
        <v>2</v>
      </c>
      <c r="C18" s="149">
        <v>3</v>
      </c>
      <c r="D18" s="148">
        <v>4</v>
      </c>
      <c r="E18" s="148">
        <v>5</v>
      </c>
      <c r="F18" s="148">
        <v>6</v>
      </c>
      <c r="G18" s="150"/>
      <c r="H18" s="148">
        <v>7</v>
      </c>
      <c r="I18" s="148">
        <v>8</v>
      </c>
      <c r="J18" s="148">
        <v>9</v>
      </c>
      <c r="K18" s="148" t="s">
        <v>209</v>
      </c>
    </row>
    <row r="19" spans="1:11" ht="15.75" x14ac:dyDescent="0.25">
      <c r="A19" s="284" t="s">
        <v>210</v>
      </c>
      <c r="B19" s="285" t="s">
        <v>211</v>
      </c>
      <c r="C19" s="132" t="s">
        <v>212</v>
      </c>
      <c r="D19" s="151">
        <v>900</v>
      </c>
      <c r="E19" s="152">
        <v>1370</v>
      </c>
      <c r="F19" s="131">
        <v>800</v>
      </c>
      <c r="G19" s="153">
        <f>F19</f>
        <v>800</v>
      </c>
      <c r="H19" s="131">
        <f>G19</f>
        <v>800</v>
      </c>
      <c r="I19" s="131">
        <v>0</v>
      </c>
      <c r="J19" s="131">
        <f>H19+I19</f>
        <v>800</v>
      </c>
      <c r="K19" s="131">
        <f>J19-D19</f>
        <v>-100</v>
      </c>
    </row>
    <row r="20" spans="1:11" ht="15.75" x14ac:dyDescent="0.25">
      <c r="A20" s="284"/>
      <c r="B20" s="285"/>
      <c r="C20" s="132" t="s">
        <v>213</v>
      </c>
      <c r="D20" s="151">
        <v>0</v>
      </c>
      <c r="E20" s="152">
        <v>1370</v>
      </c>
      <c r="F20" s="131">
        <v>800</v>
      </c>
      <c r="G20" s="153">
        <v>800</v>
      </c>
      <c r="H20" s="131">
        <f>G20</f>
        <v>800</v>
      </c>
      <c r="I20" s="131">
        <v>0</v>
      </c>
      <c r="J20" s="131">
        <f>H20+I20</f>
        <v>800</v>
      </c>
      <c r="K20" s="114">
        <f>J20-D20</f>
        <v>800</v>
      </c>
    </row>
    <row r="21" spans="1:11" ht="15.75" x14ac:dyDescent="0.25">
      <c r="A21" s="284"/>
      <c r="B21" s="285"/>
      <c r="C21" s="132" t="s">
        <v>214</v>
      </c>
      <c r="D21" s="151">
        <v>900</v>
      </c>
      <c r="E21" s="152">
        <v>2000</v>
      </c>
      <c r="F21" s="131">
        <v>800</v>
      </c>
      <c r="G21" s="153">
        <v>800</v>
      </c>
      <c r="H21" s="131">
        <f>G21</f>
        <v>800</v>
      </c>
      <c r="I21" s="131">
        <v>0</v>
      </c>
      <c r="J21" s="131">
        <f>H21+I21</f>
        <v>800</v>
      </c>
      <c r="K21" s="131">
        <f>J21-D21</f>
        <v>-100</v>
      </c>
    </row>
    <row r="22" spans="1:11" ht="15.75" x14ac:dyDescent="0.25">
      <c r="A22" s="284"/>
      <c r="B22" s="285"/>
      <c r="C22" s="132" t="s">
        <v>215</v>
      </c>
      <c r="D22" s="151">
        <v>900</v>
      </c>
      <c r="E22" s="152">
        <v>500</v>
      </c>
      <c r="F22" s="131">
        <v>800</v>
      </c>
      <c r="G22" s="153">
        <v>500</v>
      </c>
      <c r="H22" s="131">
        <f>G22</f>
        <v>500</v>
      </c>
      <c r="I22" s="131">
        <v>0</v>
      </c>
      <c r="J22" s="131">
        <f>H22+I22</f>
        <v>500</v>
      </c>
      <c r="K22" s="131">
        <f>J22-D22</f>
        <v>-400</v>
      </c>
    </row>
    <row r="23" spans="1:11" ht="15.75" x14ac:dyDescent="0.25">
      <c r="A23" s="154"/>
      <c r="B23" s="118"/>
      <c r="C23" s="118"/>
      <c r="D23" s="155"/>
      <c r="E23" s="131"/>
      <c r="F23" s="131"/>
      <c r="G23" s="153"/>
      <c r="H23" s="131"/>
      <c r="I23" s="131"/>
      <c r="J23" s="131"/>
      <c r="K23" s="131"/>
    </row>
    <row r="24" spans="1:11" ht="15.75" x14ac:dyDescent="0.25">
      <c r="A24" s="284" t="s">
        <v>216</v>
      </c>
      <c r="B24" s="285" t="s">
        <v>217</v>
      </c>
      <c r="C24" s="132" t="s">
        <v>27</v>
      </c>
      <c r="D24" s="151">
        <v>900</v>
      </c>
      <c r="E24" s="152">
        <v>1370</v>
      </c>
      <c r="F24" s="131">
        <v>800</v>
      </c>
      <c r="G24" s="153">
        <f>F24</f>
        <v>800</v>
      </c>
      <c r="H24" s="131">
        <f>G24</f>
        <v>800</v>
      </c>
      <c r="I24" s="131">
        <f>E24-G24</f>
        <v>570</v>
      </c>
      <c r="J24" s="131">
        <f>H24+I24</f>
        <v>1370</v>
      </c>
      <c r="K24" s="131">
        <f>J24-D24</f>
        <v>470</v>
      </c>
    </row>
    <row r="25" spans="1:11" ht="15.75" x14ac:dyDescent="0.25">
      <c r="A25" s="284"/>
      <c r="B25" s="285"/>
      <c r="C25" s="132" t="s">
        <v>29</v>
      </c>
      <c r="D25" s="151">
        <v>0</v>
      </c>
      <c r="E25" s="152">
        <v>1370</v>
      </c>
      <c r="F25" s="131">
        <v>800</v>
      </c>
      <c r="G25" s="153">
        <v>800</v>
      </c>
      <c r="H25" s="131">
        <f>G25</f>
        <v>800</v>
      </c>
      <c r="I25" s="131">
        <v>0</v>
      </c>
      <c r="J25" s="131">
        <f>H25+I25</f>
        <v>800</v>
      </c>
      <c r="K25" s="131">
        <f>J25-D25</f>
        <v>800</v>
      </c>
    </row>
    <row r="26" spans="1:11" ht="15.75" x14ac:dyDescent="0.25">
      <c r="A26" s="284"/>
      <c r="B26" s="285"/>
      <c r="C26" s="132" t="s">
        <v>32</v>
      </c>
      <c r="D26" s="151">
        <v>900</v>
      </c>
      <c r="E26" s="152">
        <v>2000</v>
      </c>
      <c r="F26" s="131">
        <v>800</v>
      </c>
      <c r="G26" s="153">
        <v>800</v>
      </c>
      <c r="H26" s="131">
        <f>G26</f>
        <v>800</v>
      </c>
      <c r="I26" s="131">
        <f>D26</f>
        <v>900</v>
      </c>
      <c r="J26" s="131">
        <f>H26+I26</f>
        <v>1700</v>
      </c>
      <c r="K26" s="131">
        <f>J26-D26</f>
        <v>800</v>
      </c>
    </row>
    <row r="27" spans="1:11" ht="15.75" x14ac:dyDescent="0.25">
      <c r="A27" s="284"/>
      <c r="B27" s="285"/>
      <c r="C27" s="132" t="s">
        <v>34</v>
      </c>
      <c r="D27" s="151">
        <v>900</v>
      </c>
      <c r="E27" s="152">
        <v>500</v>
      </c>
      <c r="F27" s="131">
        <v>800</v>
      </c>
      <c r="G27" s="153"/>
      <c r="H27" s="131">
        <f>E27</f>
        <v>500</v>
      </c>
      <c r="I27" s="131">
        <v>0</v>
      </c>
      <c r="J27" s="131">
        <f>H27+I27</f>
        <v>500</v>
      </c>
      <c r="K27" s="131">
        <f>J27-D27</f>
        <v>-400</v>
      </c>
    </row>
    <row r="28" spans="1:11" ht="15.75" x14ac:dyDescent="0.25">
      <c r="A28" s="146"/>
      <c r="B28" s="132"/>
      <c r="C28" s="132"/>
      <c r="D28" s="151"/>
      <c r="E28" s="152"/>
      <c r="F28" s="131"/>
      <c r="G28" s="153"/>
      <c r="H28" s="131"/>
      <c r="I28" s="131"/>
      <c r="J28" s="131"/>
      <c r="K28" s="131"/>
    </row>
    <row r="29" spans="1:11" ht="15.75" x14ac:dyDescent="0.25">
      <c r="A29" s="284" t="s">
        <v>218</v>
      </c>
      <c r="B29" s="285" t="s">
        <v>219</v>
      </c>
      <c r="C29" s="132" t="s">
        <v>58</v>
      </c>
      <c r="D29" s="151">
        <v>900</v>
      </c>
      <c r="E29" s="152">
        <v>1370</v>
      </c>
      <c r="F29" s="131">
        <v>800</v>
      </c>
      <c r="G29" s="153">
        <f>E29-D29</f>
        <v>470</v>
      </c>
      <c r="H29" s="131">
        <f>E29-D29</f>
        <v>470</v>
      </c>
      <c r="I29" s="131">
        <f>D29</f>
        <v>900</v>
      </c>
      <c r="J29" s="131">
        <f>H29+I29</f>
        <v>1370</v>
      </c>
      <c r="K29" s="131">
        <f>J29-D29</f>
        <v>470</v>
      </c>
    </row>
    <row r="30" spans="1:11" ht="15.75" x14ac:dyDescent="0.25">
      <c r="A30" s="284"/>
      <c r="B30" s="285"/>
      <c r="C30" s="132" t="s">
        <v>71</v>
      </c>
      <c r="D30" s="151">
        <v>0</v>
      </c>
      <c r="E30" s="152">
        <v>1370</v>
      </c>
      <c r="F30" s="131">
        <v>800</v>
      </c>
      <c r="G30" s="131"/>
      <c r="H30" s="131">
        <f>F30</f>
        <v>800</v>
      </c>
      <c r="I30" s="131">
        <f>D30</f>
        <v>0</v>
      </c>
      <c r="J30" s="131">
        <f>H30+I30</f>
        <v>800</v>
      </c>
      <c r="K30" s="131">
        <f>J30-D30</f>
        <v>800</v>
      </c>
    </row>
    <row r="31" spans="1:11" ht="15.75" x14ac:dyDescent="0.25">
      <c r="A31" s="284"/>
      <c r="B31" s="285"/>
      <c r="C31" s="132" t="s">
        <v>117</v>
      </c>
      <c r="D31" s="151">
        <v>900</v>
      </c>
      <c r="E31" s="152">
        <v>2000</v>
      </c>
      <c r="F31" s="131">
        <v>800</v>
      </c>
      <c r="G31" s="131"/>
      <c r="H31" s="131">
        <v>800</v>
      </c>
      <c r="I31" s="131">
        <f>D31</f>
        <v>900</v>
      </c>
      <c r="J31" s="131">
        <f>H31+I31</f>
        <v>1700</v>
      </c>
      <c r="K31" s="131">
        <f>J31-D31</f>
        <v>800</v>
      </c>
    </row>
    <row r="32" spans="1:11" ht="15.75" x14ac:dyDescent="0.25">
      <c r="A32" s="284"/>
      <c r="B32" s="285"/>
      <c r="C32" s="132" t="s">
        <v>122</v>
      </c>
      <c r="D32" s="151">
        <v>900</v>
      </c>
      <c r="E32" s="152">
        <v>500</v>
      </c>
      <c r="F32" s="131">
        <v>800</v>
      </c>
      <c r="G32" s="131"/>
      <c r="H32" s="131">
        <v>0</v>
      </c>
      <c r="I32" s="131">
        <v>500</v>
      </c>
      <c r="J32" s="131">
        <f>H32+I32</f>
        <v>500</v>
      </c>
      <c r="K32" s="131">
        <f>J32-D32</f>
        <v>-400</v>
      </c>
    </row>
  </sheetData>
  <mergeCells count="21">
    <mergeCell ref="F1:M1"/>
    <mergeCell ref="J2:M2"/>
    <mergeCell ref="A4:G4"/>
    <mergeCell ref="A6:A7"/>
    <mergeCell ref="B6:B7"/>
    <mergeCell ref="C6:D6"/>
    <mergeCell ref="C14:D14"/>
    <mergeCell ref="A16:A17"/>
    <mergeCell ref="B16:B17"/>
    <mergeCell ref="C16:C17"/>
    <mergeCell ref="D16:D17"/>
    <mergeCell ref="A29:A32"/>
    <mergeCell ref="B29:B32"/>
    <mergeCell ref="F16:F17"/>
    <mergeCell ref="H16:J16"/>
    <mergeCell ref="K16:K17"/>
    <mergeCell ref="A19:A22"/>
    <mergeCell ref="B19:B22"/>
    <mergeCell ref="A24:A27"/>
    <mergeCell ref="B24:B27"/>
    <mergeCell ref="E16:E17"/>
  </mergeCells>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76A8-8E93-4FBE-A014-669CD2DE4E3D}">
  <dimension ref="A1:H29"/>
  <sheetViews>
    <sheetView tabSelected="1" topLeftCell="A16" workbookViewId="0">
      <selection activeCell="N24" sqref="N24"/>
    </sheetView>
  </sheetViews>
  <sheetFormatPr defaultRowHeight="15" x14ac:dyDescent="0.25"/>
  <cols>
    <col min="1" max="1" width="7.28515625" customWidth="1"/>
    <col min="2" max="2" width="37.28515625" customWidth="1"/>
    <col min="3" max="3" width="15.140625" customWidth="1"/>
    <col min="4" max="4" width="21.42578125" customWidth="1"/>
    <col min="5" max="5" width="13.85546875" customWidth="1"/>
  </cols>
  <sheetData>
    <row r="1" spans="1:8" ht="62.25" customHeight="1" x14ac:dyDescent="0.25">
      <c r="D1" s="276" t="s">
        <v>338</v>
      </c>
      <c r="E1" s="276"/>
      <c r="F1" s="276"/>
      <c r="G1" s="276"/>
      <c r="H1" s="276"/>
    </row>
    <row r="2" spans="1:8" ht="15.75" x14ac:dyDescent="0.25">
      <c r="G2" s="288" t="s">
        <v>334</v>
      </c>
      <c r="H2" s="288"/>
    </row>
    <row r="3" spans="1:8" x14ac:dyDescent="0.25">
      <c r="G3" s="156"/>
      <c r="H3" s="156"/>
    </row>
    <row r="4" spans="1:8" ht="15.75" x14ac:dyDescent="0.25">
      <c r="D4" s="157"/>
    </row>
    <row r="5" spans="1:8" ht="18.75" x14ac:dyDescent="0.3">
      <c r="A5" s="278" t="s">
        <v>329</v>
      </c>
      <c r="B5" s="278"/>
      <c r="C5" s="278"/>
      <c r="D5" s="278"/>
      <c r="E5" s="278"/>
    </row>
    <row r="7" spans="1:8" ht="102.75" customHeight="1" x14ac:dyDescent="0.25">
      <c r="A7" s="114" t="s">
        <v>0</v>
      </c>
      <c r="B7" s="115" t="s">
        <v>220</v>
      </c>
      <c r="C7" s="115" t="s">
        <v>221</v>
      </c>
      <c r="D7" s="115" t="s">
        <v>222</v>
      </c>
      <c r="E7" s="115" t="s">
        <v>223</v>
      </c>
    </row>
    <row r="8" spans="1:8" ht="19.5" customHeight="1" x14ac:dyDescent="0.25">
      <c r="A8" s="118">
        <v>1</v>
      </c>
      <c r="B8" s="119" t="s">
        <v>249</v>
      </c>
      <c r="C8" s="289" t="s">
        <v>340</v>
      </c>
      <c r="D8" s="292" t="s">
        <v>224</v>
      </c>
      <c r="E8" s="289" t="s">
        <v>225</v>
      </c>
    </row>
    <row r="9" spans="1:8" ht="15.75" x14ac:dyDescent="0.25">
      <c r="A9" s="118">
        <v>1.1000000000000001</v>
      </c>
      <c r="B9" s="118" t="s">
        <v>195</v>
      </c>
      <c r="C9" s="290"/>
      <c r="D9" s="293"/>
      <c r="E9" s="290"/>
    </row>
    <row r="10" spans="1:8" ht="15.75" x14ac:dyDescent="0.25">
      <c r="A10" s="128" t="s">
        <v>213</v>
      </c>
      <c r="B10" s="118" t="s">
        <v>226</v>
      </c>
      <c r="C10" s="290"/>
      <c r="D10" s="293"/>
      <c r="E10" s="290"/>
    </row>
    <row r="11" spans="1:8" ht="15.75" x14ac:dyDescent="0.25">
      <c r="A11" s="128" t="s">
        <v>214</v>
      </c>
      <c r="B11" s="118" t="s">
        <v>227</v>
      </c>
      <c r="C11" s="290"/>
      <c r="D11" s="293"/>
      <c r="E11" s="290"/>
    </row>
    <row r="12" spans="1:8" ht="15.75" x14ac:dyDescent="0.25">
      <c r="A12" s="128" t="s">
        <v>215</v>
      </c>
      <c r="B12" s="118" t="s">
        <v>228</v>
      </c>
      <c r="C12" s="290"/>
      <c r="D12" s="293"/>
      <c r="E12" s="290"/>
    </row>
    <row r="13" spans="1:8" ht="15.75" x14ac:dyDescent="0.25">
      <c r="A13" s="128" t="s">
        <v>229</v>
      </c>
      <c r="B13" s="118" t="s">
        <v>230</v>
      </c>
      <c r="C13" s="290"/>
      <c r="D13" s="293"/>
      <c r="E13" s="290"/>
    </row>
    <row r="14" spans="1:8" ht="15.75" x14ac:dyDescent="0.25">
      <c r="A14" s="128" t="s">
        <v>231</v>
      </c>
      <c r="B14" s="118" t="s">
        <v>232</v>
      </c>
      <c r="C14" s="290"/>
      <c r="D14" s="293"/>
      <c r="E14" s="290"/>
    </row>
    <row r="15" spans="1:8" ht="15.75" x14ac:dyDescent="0.25">
      <c r="A15" s="128" t="s">
        <v>233</v>
      </c>
      <c r="B15" s="118" t="s">
        <v>234</v>
      </c>
      <c r="C15" s="291"/>
      <c r="D15" s="294"/>
      <c r="E15" s="291"/>
    </row>
    <row r="16" spans="1:8" ht="46.5" customHeight="1" x14ac:dyDescent="0.25">
      <c r="A16" s="118">
        <v>2</v>
      </c>
      <c r="B16" s="159" t="s">
        <v>235</v>
      </c>
      <c r="C16" s="160" t="s">
        <v>341</v>
      </c>
      <c r="D16" s="131" t="s">
        <v>224</v>
      </c>
      <c r="E16" s="131" t="s">
        <v>236</v>
      </c>
    </row>
    <row r="17" spans="1:5" ht="42.75" customHeight="1" x14ac:dyDescent="0.25">
      <c r="A17" s="118">
        <v>3</v>
      </c>
      <c r="B17" s="159" t="s">
        <v>30</v>
      </c>
      <c r="C17" s="161" t="s">
        <v>342</v>
      </c>
      <c r="D17" s="131" t="s">
        <v>224</v>
      </c>
      <c r="E17" s="131" t="s">
        <v>352</v>
      </c>
    </row>
    <row r="18" spans="1:5" ht="41.25" customHeight="1" x14ac:dyDescent="0.25">
      <c r="A18" s="118">
        <v>4</v>
      </c>
      <c r="B18" s="159" t="s">
        <v>238</v>
      </c>
      <c r="C18" s="161" t="s">
        <v>343</v>
      </c>
      <c r="D18" s="131" t="s">
        <v>224</v>
      </c>
      <c r="E18" s="162" t="s">
        <v>239</v>
      </c>
    </row>
    <row r="19" spans="1:5" ht="35.25" customHeight="1" x14ac:dyDescent="0.25">
      <c r="A19" s="118">
        <v>5</v>
      </c>
      <c r="B19" s="159" t="s">
        <v>40</v>
      </c>
      <c r="C19" s="160" t="s">
        <v>344</v>
      </c>
      <c r="D19" s="131" t="s">
        <v>224</v>
      </c>
      <c r="E19" s="131" t="s">
        <v>237</v>
      </c>
    </row>
    <row r="20" spans="1:5" ht="45.75" customHeight="1" x14ac:dyDescent="0.25">
      <c r="A20" s="118">
        <v>6</v>
      </c>
      <c r="B20" s="119" t="s">
        <v>240</v>
      </c>
      <c r="C20" s="163" t="s">
        <v>345</v>
      </c>
      <c r="D20" s="132" t="s">
        <v>241</v>
      </c>
      <c r="E20" s="131" t="s">
        <v>237</v>
      </c>
    </row>
    <row r="21" spans="1:5" ht="39" customHeight="1" x14ac:dyDescent="0.25">
      <c r="A21" s="118">
        <v>7</v>
      </c>
      <c r="B21" s="118" t="s">
        <v>242</v>
      </c>
      <c r="C21" s="164" t="s">
        <v>346</v>
      </c>
      <c r="D21" s="131" t="s">
        <v>224</v>
      </c>
      <c r="E21" s="131" t="s">
        <v>237</v>
      </c>
    </row>
    <row r="22" spans="1:5" ht="30.75" customHeight="1" x14ac:dyDescent="0.25">
      <c r="A22" s="118">
        <v>8</v>
      </c>
      <c r="B22" s="165" t="s">
        <v>193</v>
      </c>
      <c r="C22" s="166" t="s">
        <v>347</v>
      </c>
      <c r="D22" s="158" t="s">
        <v>224</v>
      </c>
      <c r="E22" s="158" t="s">
        <v>237</v>
      </c>
    </row>
    <row r="23" spans="1:5" ht="37.5" customHeight="1" x14ac:dyDescent="0.25">
      <c r="A23" s="118">
        <v>9</v>
      </c>
      <c r="B23" s="171" t="s">
        <v>243</v>
      </c>
      <c r="C23" s="168" t="s">
        <v>250</v>
      </c>
      <c r="D23" s="172" t="s">
        <v>353</v>
      </c>
      <c r="E23" s="162" t="s">
        <v>239</v>
      </c>
    </row>
    <row r="24" spans="1:5" ht="36" customHeight="1" x14ac:dyDescent="0.25">
      <c r="A24" s="118">
        <v>10</v>
      </c>
      <c r="B24" s="167" t="s">
        <v>244</v>
      </c>
      <c r="C24" s="176" t="s">
        <v>348</v>
      </c>
      <c r="D24" s="169" t="s">
        <v>224</v>
      </c>
      <c r="E24" s="169" t="s">
        <v>237</v>
      </c>
    </row>
    <row r="25" spans="1:5" ht="51" customHeight="1" x14ac:dyDescent="0.25">
      <c r="A25" s="118">
        <v>11</v>
      </c>
      <c r="B25" s="170" t="s">
        <v>245</v>
      </c>
      <c r="C25" s="171" t="s">
        <v>349</v>
      </c>
      <c r="D25" s="169" t="s">
        <v>224</v>
      </c>
      <c r="E25" s="169" t="s">
        <v>237</v>
      </c>
    </row>
    <row r="26" spans="1:5" ht="78" customHeight="1" x14ac:dyDescent="0.25">
      <c r="A26" s="118">
        <v>12</v>
      </c>
      <c r="B26" s="175" t="s">
        <v>248</v>
      </c>
      <c r="C26" s="171" t="s">
        <v>350</v>
      </c>
      <c r="D26" s="172" t="s">
        <v>251</v>
      </c>
      <c r="E26" s="172" t="s">
        <v>252</v>
      </c>
    </row>
    <row r="27" spans="1:5" ht="110.25" customHeight="1" x14ac:dyDescent="0.25">
      <c r="A27" s="118">
        <v>13</v>
      </c>
      <c r="B27" s="173" t="s">
        <v>246</v>
      </c>
      <c r="C27" s="174" t="s">
        <v>158</v>
      </c>
      <c r="D27" s="172" t="s">
        <v>224</v>
      </c>
      <c r="E27" s="172" t="s">
        <v>247</v>
      </c>
    </row>
    <row r="29" spans="1:5" ht="15.75" x14ac:dyDescent="0.25">
      <c r="A29" s="283"/>
      <c r="B29" s="283"/>
      <c r="C29" s="283"/>
      <c r="D29" s="283"/>
      <c r="E29" s="283"/>
    </row>
  </sheetData>
  <mergeCells count="7">
    <mergeCell ref="A29:E29"/>
    <mergeCell ref="D1:H1"/>
    <mergeCell ref="G2:H2"/>
    <mergeCell ref="A5:E5"/>
    <mergeCell ref="C8:C15"/>
    <mergeCell ref="D8:D15"/>
    <mergeCell ref="E8:E15"/>
  </mergeCell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928B3-9512-4A20-BB17-2E3F7A9BA493}">
  <dimension ref="A1:K52"/>
  <sheetViews>
    <sheetView workbookViewId="0">
      <selection activeCell="F10" sqref="F10"/>
    </sheetView>
  </sheetViews>
  <sheetFormatPr defaultRowHeight="15" x14ac:dyDescent="0.25"/>
  <cols>
    <col min="1" max="1" width="9.7109375" customWidth="1"/>
    <col min="2" max="2" width="6" customWidth="1"/>
    <col min="3" max="3" width="16.5703125" customWidth="1"/>
    <col min="4" max="4" width="39.85546875" customWidth="1"/>
    <col min="5" max="5" width="10.85546875" customWidth="1"/>
    <col min="6" max="7" width="10" customWidth="1"/>
    <col min="8" max="8" width="9.7109375" customWidth="1"/>
    <col min="9" max="9" width="10.28515625" customWidth="1"/>
    <col min="10" max="10" width="8.85546875" customWidth="1"/>
    <col min="11" max="11" width="9.42578125" customWidth="1"/>
  </cols>
  <sheetData>
    <row r="1" spans="1:11" ht="77.25" customHeight="1" x14ac:dyDescent="0.25">
      <c r="G1" s="276" t="s">
        <v>338</v>
      </c>
      <c r="H1" s="276"/>
      <c r="I1" s="276"/>
      <c r="J1" s="276"/>
      <c r="K1" s="276"/>
    </row>
    <row r="2" spans="1:11" ht="15.75" x14ac:dyDescent="0.25">
      <c r="J2" s="288" t="s">
        <v>293</v>
      </c>
      <c r="K2" s="288"/>
    </row>
    <row r="4" spans="1:11" x14ac:dyDescent="0.25">
      <c r="A4" s="177"/>
      <c r="B4" s="178"/>
      <c r="C4" s="177"/>
      <c r="D4" s="177"/>
      <c r="E4" s="177"/>
      <c r="F4" s="177"/>
      <c r="G4" s="177"/>
      <c r="H4" s="177"/>
      <c r="I4" s="177"/>
      <c r="J4" s="177"/>
      <c r="K4" s="177"/>
    </row>
    <row r="5" spans="1:11" ht="15.75" thickBot="1" x14ac:dyDescent="0.3">
      <c r="A5" s="302"/>
      <c r="B5" s="303"/>
      <c r="C5" s="303"/>
      <c r="D5" s="303"/>
      <c r="E5" s="179"/>
      <c r="F5" s="180"/>
      <c r="G5" s="180"/>
      <c r="H5" s="181"/>
      <c r="I5" s="177"/>
      <c r="J5" s="177"/>
      <c r="K5" s="177"/>
    </row>
    <row r="6" spans="1:11" ht="16.5" thickTop="1" x14ac:dyDescent="0.25">
      <c r="A6" s="304" t="s">
        <v>253</v>
      </c>
      <c r="B6" s="304"/>
      <c r="C6" s="304"/>
      <c r="D6" s="304"/>
      <c r="E6" s="182"/>
      <c r="F6" s="183"/>
      <c r="G6" s="183"/>
      <c r="H6" s="181"/>
      <c r="I6" s="177"/>
      <c r="J6" s="177"/>
      <c r="K6" s="177"/>
    </row>
    <row r="7" spans="1:11" ht="15.75" thickBot="1" x14ac:dyDescent="0.3">
      <c r="A7" s="302"/>
      <c r="B7" s="303"/>
      <c r="C7" s="303"/>
      <c r="D7" s="303"/>
      <c r="E7" s="179"/>
      <c r="F7" s="180"/>
      <c r="G7" s="180"/>
      <c r="H7" s="181"/>
      <c r="I7" s="177"/>
      <c r="J7" s="177"/>
      <c r="K7" s="177"/>
    </row>
    <row r="8" spans="1:11" ht="16.5" thickTop="1" x14ac:dyDescent="0.25">
      <c r="A8" s="304" t="s">
        <v>254</v>
      </c>
      <c r="B8" s="304"/>
      <c r="C8" s="304"/>
      <c r="D8" s="304"/>
      <c r="E8" s="182"/>
      <c r="F8" s="182"/>
      <c r="G8" s="182"/>
      <c r="H8" s="177"/>
      <c r="I8" s="177"/>
      <c r="J8" s="177"/>
      <c r="K8" s="177"/>
    </row>
    <row r="9" spans="1:11" ht="15.75" thickBot="1" x14ac:dyDescent="0.3">
      <c r="A9" s="184"/>
      <c r="B9" s="185"/>
      <c r="C9" s="177"/>
      <c r="D9" s="177"/>
      <c r="E9" s="177"/>
      <c r="F9" s="177"/>
      <c r="G9" s="177"/>
      <c r="H9" s="177"/>
      <c r="I9" s="177"/>
      <c r="J9" s="177"/>
      <c r="K9" s="177"/>
    </row>
    <row r="10" spans="1:11" ht="17.25" thickTop="1" thickBot="1" x14ac:dyDescent="0.3">
      <c r="A10" s="186"/>
      <c r="B10" s="187"/>
      <c r="C10" s="186"/>
      <c r="D10" s="186"/>
      <c r="E10" s="186"/>
      <c r="F10" s="186"/>
      <c r="G10" s="186"/>
      <c r="H10" s="305" t="s">
        <v>255</v>
      </c>
      <c r="I10" s="305"/>
      <c r="J10" s="305"/>
      <c r="K10" s="188"/>
    </row>
    <row r="11" spans="1:11" ht="16.5" thickTop="1" x14ac:dyDescent="0.25">
      <c r="A11" s="186"/>
      <c r="B11" s="187"/>
      <c r="C11" s="186"/>
      <c r="D11" s="186"/>
      <c r="E11" s="186"/>
      <c r="F11" s="186"/>
      <c r="G11" s="186"/>
      <c r="H11" s="186"/>
      <c r="I11" s="186"/>
      <c r="J11" s="186"/>
      <c r="K11" s="186"/>
    </row>
    <row r="12" spans="1:11" ht="92.25" customHeight="1" x14ac:dyDescent="0.25">
      <c r="A12" s="306" t="s">
        <v>278</v>
      </c>
      <c r="B12" s="306"/>
      <c r="C12" s="306"/>
      <c r="D12" s="306"/>
      <c r="E12" s="306"/>
      <c r="F12" s="306"/>
      <c r="G12" s="306"/>
      <c r="H12" s="306"/>
      <c r="I12" s="306"/>
      <c r="J12" s="306"/>
      <c r="K12" s="306"/>
    </row>
    <row r="13" spans="1:11" ht="18.75" x14ac:dyDescent="0.25">
      <c r="A13" s="189"/>
      <c r="B13" s="189"/>
      <c r="C13" s="296" t="s">
        <v>279</v>
      </c>
      <c r="D13" s="296"/>
      <c r="E13" s="296"/>
      <c r="F13" s="296"/>
      <c r="G13" s="296"/>
      <c r="H13" s="296"/>
      <c r="I13" s="296"/>
      <c r="J13" s="189"/>
      <c r="K13" s="189"/>
    </row>
    <row r="14" spans="1:11" ht="19.5" thickBot="1" x14ac:dyDescent="0.35">
      <c r="A14" s="297" t="s">
        <v>256</v>
      </c>
      <c r="B14" s="297"/>
      <c r="C14" s="297"/>
      <c r="D14" s="297"/>
      <c r="E14" s="297"/>
      <c r="F14" s="297"/>
      <c r="G14" s="297"/>
      <c r="H14" s="297"/>
      <c r="I14" s="297"/>
      <c r="J14" s="297"/>
      <c r="K14" s="297"/>
    </row>
    <row r="15" spans="1:11" ht="19.5" thickTop="1" x14ac:dyDescent="0.3">
      <c r="A15" s="298" t="s">
        <v>257</v>
      </c>
      <c r="B15" s="298"/>
      <c r="C15" s="298"/>
      <c r="D15" s="298"/>
      <c r="E15" s="298"/>
      <c r="F15" s="298"/>
      <c r="G15" s="298"/>
      <c r="H15" s="298"/>
      <c r="I15" s="298"/>
      <c r="J15" s="298"/>
      <c r="K15" s="298"/>
    </row>
    <row r="16" spans="1:11" ht="63" x14ac:dyDescent="0.25">
      <c r="A16" s="190" t="s">
        <v>258</v>
      </c>
      <c r="B16" s="191" t="s">
        <v>259</v>
      </c>
      <c r="C16" s="190" t="s">
        <v>260</v>
      </c>
      <c r="D16" s="190" t="s">
        <v>261</v>
      </c>
      <c r="E16" s="190" t="s">
        <v>262</v>
      </c>
      <c r="F16" s="190" t="s">
        <v>263</v>
      </c>
      <c r="G16" s="190" t="s">
        <v>264</v>
      </c>
      <c r="H16" s="190" t="s">
        <v>265</v>
      </c>
      <c r="I16" s="190" t="s">
        <v>266</v>
      </c>
      <c r="J16" s="190" t="s">
        <v>267</v>
      </c>
      <c r="K16" s="190" t="s">
        <v>268</v>
      </c>
    </row>
    <row r="17" spans="1:11" ht="32.25" customHeight="1" x14ac:dyDescent="0.25">
      <c r="A17" s="192">
        <v>1</v>
      </c>
      <c r="B17" s="193" t="s">
        <v>269</v>
      </c>
      <c r="C17" s="192">
        <v>3</v>
      </c>
      <c r="D17" s="192">
        <v>4</v>
      </c>
      <c r="E17" s="192">
        <v>5</v>
      </c>
      <c r="F17" s="192">
        <v>6</v>
      </c>
      <c r="G17" s="192" t="s">
        <v>270</v>
      </c>
      <c r="H17" s="192">
        <v>8</v>
      </c>
      <c r="I17" s="192" t="s">
        <v>271</v>
      </c>
      <c r="J17" s="192" t="s">
        <v>272</v>
      </c>
      <c r="K17" s="192">
        <v>11</v>
      </c>
    </row>
    <row r="18" spans="1:11" ht="15.75" x14ac:dyDescent="0.25">
      <c r="A18" s="299" t="s">
        <v>273</v>
      </c>
      <c r="B18" s="299"/>
      <c r="C18" s="299"/>
      <c r="D18" s="299"/>
      <c r="E18" s="299"/>
      <c r="F18" s="299"/>
      <c r="G18" s="299"/>
      <c r="H18" s="299"/>
      <c r="I18" s="299"/>
      <c r="J18" s="299"/>
      <c r="K18" s="194">
        <v>0</v>
      </c>
    </row>
    <row r="19" spans="1:11" ht="15.75" x14ac:dyDescent="0.25">
      <c r="A19" s="195"/>
      <c r="B19" s="196"/>
      <c r="C19" s="197"/>
      <c r="D19" s="197"/>
      <c r="E19" s="198"/>
      <c r="F19" s="199"/>
      <c r="G19" s="199">
        <f>E19*F19</f>
        <v>0</v>
      </c>
      <c r="H19" s="200"/>
      <c r="I19" s="201">
        <f t="shared" ref="I19:I41" si="0">H19*paterins/100</f>
        <v>0</v>
      </c>
      <c r="J19" s="201">
        <f>E19*I19</f>
        <v>0</v>
      </c>
      <c r="K19" s="201"/>
    </row>
    <row r="20" spans="1:11" ht="15.75" x14ac:dyDescent="0.25">
      <c r="A20" s="202"/>
      <c r="B20" s="203"/>
      <c r="C20" s="204"/>
      <c r="D20" s="204"/>
      <c r="E20" s="198"/>
      <c r="F20" s="205"/>
      <c r="G20" s="199">
        <f t="shared" ref="G20:G41" si="1">E20*F20</f>
        <v>0</v>
      </c>
      <c r="H20" s="206"/>
      <c r="I20" s="201">
        <f t="shared" si="0"/>
        <v>0</v>
      </c>
      <c r="J20" s="201">
        <f t="shared" ref="J20:J41" si="2">E20*I20</f>
        <v>0</v>
      </c>
      <c r="K20" s="201"/>
    </row>
    <row r="21" spans="1:11" ht="15.75" x14ac:dyDescent="0.25">
      <c r="A21" s="202"/>
      <c r="B21" s="203"/>
      <c r="C21" s="204"/>
      <c r="D21" s="204"/>
      <c r="E21" s="205"/>
      <c r="F21" s="205"/>
      <c r="G21" s="199">
        <f t="shared" si="1"/>
        <v>0</v>
      </c>
      <c r="H21" s="206"/>
      <c r="I21" s="201">
        <f t="shared" si="0"/>
        <v>0</v>
      </c>
      <c r="J21" s="201">
        <f t="shared" si="2"/>
        <v>0</v>
      </c>
      <c r="K21" s="201"/>
    </row>
    <row r="22" spans="1:11" ht="15.75" x14ac:dyDescent="0.25">
      <c r="A22" s="202"/>
      <c r="B22" s="203"/>
      <c r="C22" s="204"/>
      <c r="D22" s="204"/>
      <c r="E22" s="205"/>
      <c r="F22" s="205"/>
      <c r="G22" s="199">
        <f t="shared" si="1"/>
        <v>0</v>
      </c>
      <c r="H22" s="206"/>
      <c r="I22" s="201">
        <f t="shared" si="0"/>
        <v>0</v>
      </c>
      <c r="J22" s="201">
        <f t="shared" si="2"/>
        <v>0</v>
      </c>
      <c r="K22" s="201"/>
    </row>
    <row r="23" spans="1:11" ht="15.75" x14ac:dyDescent="0.25">
      <c r="A23" s="202"/>
      <c r="B23" s="203"/>
      <c r="C23" s="204"/>
      <c r="D23" s="204"/>
      <c r="E23" s="205"/>
      <c r="F23" s="205"/>
      <c r="G23" s="199">
        <f t="shared" si="1"/>
        <v>0</v>
      </c>
      <c r="H23" s="206"/>
      <c r="I23" s="201">
        <f t="shared" si="0"/>
        <v>0</v>
      </c>
      <c r="J23" s="201">
        <f t="shared" si="2"/>
        <v>0</v>
      </c>
      <c r="K23" s="201"/>
    </row>
    <row r="24" spans="1:11" ht="15.75" x14ac:dyDescent="0.25">
      <c r="A24" s="202"/>
      <c r="B24" s="203"/>
      <c r="C24" s="204"/>
      <c r="D24" s="204"/>
      <c r="E24" s="205"/>
      <c r="F24" s="205"/>
      <c r="G24" s="199">
        <f t="shared" si="1"/>
        <v>0</v>
      </c>
      <c r="H24" s="206"/>
      <c r="I24" s="201">
        <f t="shared" si="0"/>
        <v>0</v>
      </c>
      <c r="J24" s="201">
        <f t="shared" si="2"/>
        <v>0</v>
      </c>
      <c r="K24" s="201"/>
    </row>
    <row r="25" spans="1:11" ht="15.75" x14ac:dyDescent="0.25">
      <c r="A25" s="202"/>
      <c r="B25" s="203"/>
      <c r="C25" s="204"/>
      <c r="D25" s="204"/>
      <c r="E25" s="205"/>
      <c r="F25" s="205"/>
      <c r="G25" s="199">
        <f t="shared" si="1"/>
        <v>0</v>
      </c>
      <c r="H25" s="206"/>
      <c r="I25" s="201">
        <f t="shared" si="0"/>
        <v>0</v>
      </c>
      <c r="J25" s="201">
        <f t="shared" si="2"/>
        <v>0</v>
      </c>
      <c r="K25" s="201"/>
    </row>
    <row r="26" spans="1:11" ht="15.75" x14ac:dyDescent="0.25">
      <c r="A26" s="202"/>
      <c r="B26" s="203"/>
      <c r="C26" s="204"/>
      <c r="D26" s="204"/>
      <c r="E26" s="205"/>
      <c r="F26" s="205"/>
      <c r="G26" s="199">
        <f t="shared" si="1"/>
        <v>0</v>
      </c>
      <c r="H26" s="206"/>
      <c r="I26" s="201">
        <f t="shared" si="0"/>
        <v>0</v>
      </c>
      <c r="J26" s="201">
        <f t="shared" si="2"/>
        <v>0</v>
      </c>
      <c r="K26" s="201"/>
    </row>
    <row r="27" spans="1:11" ht="15.75" x14ac:dyDescent="0.25">
      <c r="A27" s="202"/>
      <c r="B27" s="203"/>
      <c r="C27" s="204"/>
      <c r="D27" s="204"/>
      <c r="E27" s="205"/>
      <c r="F27" s="205"/>
      <c r="G27" s="199">
        <f t="shared" si="1"/>
        <v>0</v>
      </c>
      <c r="H27" s="206"/>
      <c r="I27" s="201">
        <f t="shared" si="0"/>
        <v>0</v>
      </c>
      <c r="J27" s="201">
        <f t="shared" si="2"/>
        <v>0</v>
      </c>
      <c r="K27" s="201"/>
    </row>
    <row r="28" spans="1:11" ht="15.75" x14ac:dyDescent="0.25">
      <c r="A28" s="202"/>
      <c r="B28" s="203"/>
      <c r="C28" s="204"/>
      <c r="D28" s="204"/>
      <c r="E28" s="205"/>
      <c r="F28" s="205"/>
      <c r="G28" s="199">
        <f t="shared" si="1"/>
        <v>0</v>
      </c>
      <c r="H28" s="206"/>
      <c r="I28" s="201">
        <f t="shared" si="0"/>
        <v>0</v>
      </c>
      <c r="J28" s="201">
        <f t="shared" si="2"/>
        <v>0</v>
      </c>
      <c r="K28" s="201"/>
    </row>
    <row r="29" spans="1:11" ht="15.75" x14ac:dyDescent="0.25">
      <c r="A29" s="202"/>
      <c r="B29" s="203"/>
      <c r="C29" s="204"/>
      <c r="D29" s="204"/>
      <c r="E29" s="205"/>
      <c r="F29" s="205"/>
      <c r="G29" s="199">
        <f t="shared" si="1"/>
        <v>0</v>
      </c>
      <c r="H29" s="206"/>
      <c r="I29" s="201">
        <f t="shared" si="0"/>
        <v>0</v>
      </c>
      <c r="J29" s="201">
        <f t="shared" si="2"/>
        <v>0</v>
      </c>
      <c r="K29" s="201"/>
    </row>
    <row r="30" spans="1:11" ht="15.75" x14ac:dyDescent="0.25">
      <c r="A30" s="202"/>
      <c r="B30" s="203"/>
      <c r="C30" s="204"/>
      <c r="D30" s="204"/>
      <c r="E30" s="205"/>
      <c r="F30" s="205"/>
      <c r="G30" s="199">
        <f t="shared" si="1"/>
        <v>0</v>
      </c>
      <c r="H30" s="206"/>
      <c r="I30" s="201">
        <f t="shared" si="0"/>
        <v>0</v>
      </c>
      <c r="J30" s="201">
        <f t="shared" si="2"/>
        <v>0</v>
      </c>
      <c r="K30" s="201"/>
    </row>
    <row r="31" spans="1:11" ht="15.75" x14ac:dyDescent="0.25">
      <c r="A31" s="202"/>
      <c r="B31" s="203"/>
      <c r="C31" s="204"/>
      <c r="D31" s="204"/>
      <c r="E31" s="205"/>
      <c r="F31" s="205"/>
      <c r="G31" s="199">
        <f t="shared" si="1"/>
        <v>0</v>
      </c>
      <c r="H31" s="206"/>
      <c r="I31" s="201">
        <f t="shared" si="0"/>
        <v>0</v>
      </c>
      <c r="J31" s="201">
        <f t="shared" si="2"/>
        <v>0</v>
      </c>
      <c r="K31" s="201"/>
    </row>
    <row r="32" spans="1:11" ht="15.75" x14ac:dyDescent="0.25">
      <c r="A32" s="202"/>
      <c r="B32" s="203"/>
      <c r="C32" s="204"/>
      <c r="D32" s="204"/>
      <c r="E32" s="205"/>
      <c r="F32" s="205"/>
      <c r="G32" s="199">
        <f t="shared" si="1"/>
        <v>0</v>
      </c>
      <c r="H32" s="206"/>
      <c r="I32" s="201">
        <f t="shared" si="0"/>
        <v>0</v>
      </c>
      <c r="J32" s="201">
        <f t="shared" si="2"/>
        <v>0</v>
      </c>
      <c r="K32" s="201"/>
    </row>
    <row r="33" spans="1:11" ht="15.75" x14ac:dyDescent="0.25">
      <c r="A33" s="202"/>
      <c r="B33" s="203"/>
      <c r="C33" s="204"/>
      <c r="D33" s="204"/>
      <c r="E33" s="205"/>
      <c r="F33" s="205"/>
      <c r="G33" s="199">
        <f t="shared" si="1"/>
        <v>0</v>
      </c>
      <c r="H33" s="206"/>
      <c r="I33" s="201">
        <f t="shared" si="0"/>
        <v>0</v>
      </c>
      <c r="J33" s="201">
        <f t="shared" si="2"/>
        <v>0</v>
      </c>
      <c r="K33" s="201"/>
    </row>
    <row r="34" spans="1:11" ht="15.75" x14ac:dyDescent="0.25">
      <c r="A34" s="202"/>
      <c r="B34" s="203"/>
      <c r="C34" s="204"/>
      <c r="D34" s="204"/>
      <c r="E34" s="205"/>
      <c r="F34" s="205"/>
      <c r="G34" s="199">
        <f t="shared" si="1"/>
        <v>0</v>
      </c>
      <c r="H34" s="206"/>
      <c r="I34" s="201">
        <f t="shared" si="0"/>
        <v>0</v>
      </c>
      <c r="J34" s="201">
        <f t="shared" si="2"/>
        <v>0</v>
      </c>
      <c r="K34" s="201"/>
    </row>
    <row r="35" spans="1:11" ht="15.75" x14ac:dyDescent="0.25">
      <c r="A35" s="202"/>
      <c r="B35" s="203"/>
      <c r="C35" s="204"/>
      <c r="D35" s="204"/>
      <c r="E35" s="205"/>
      <c r="F35" s="205"/>
      <c r="G35" s="199">
        <f t="shared" si="1"/>
        <v>0</v>
      </c>
      <c r="H35" s="206"/>
      <c r="I35" s="201">
        <f t="shared" si="0"/>
        <v>0</v>
      </c>
      <c r="J35" s="201">
        <f t="shared" si="2"/>
        <v>0</v>
      </c>
      <c r="K35" s="201"/>
    </row>
    <row r="36" spans="1:11" ht="15.75" x14ac:dyDescent="0.25">
      <c r="A36" s="202"/>
      <c r="B36" s="203"/>
      <c r="C36" s="204"/>
      <c r="D36" s="204"/>
      <c r="E36" s="205"/>
      <c r="F36" s="205"/>
      <c r="G36" s="199">
        <f t="shared" si="1"/>
        <v>0</v>
      </c>
      <c r="H36" s="206"/>
      <c r="I36" s="201">
        <f t="shared" si="0"/>
        <v>0</v>
      </c>
      <c r="J36" s="201">
        <f t="shared" si="2"/>
        <v>0</v>
      </c>
      <c r="K36" s="201"/>
    </row>
    <row r="37" spans="1:11" ht="15.75" x14ac:dyDescent="0.25">
      <c r="A37" s="202"/>
      <c r="B37" s="203"/>
      <c r="C37" s="204"/>
      <c r="D37" s="204"/>
      <c r="E37" s="205"/>
      <c r="F37" s="205"/>
      <c r="G37" s="199">
        <f t="shared" si="1"/>
        <v>0</v>
      </c>
      <c r="H37" s="206"/>
      <c r="I37" s="201">
        <f t="shared" si="0"/>
        <v>0</v>
      </c>
      <c r="J37" s="201">
        <f t="shared" si="2"/>
        <v>0</v>
      </c>
      <c r="K37" s="201"/>
    </row>
    <row r="38" spans="1:11" ht="15.75" x14ac:dyDescent="0.25">
      <c r="A38" s="202"/>
      <c r="B38" s="203"/>
      <c r="C38" s="204"/>
      <c r="D38" s="204"/>
      <c r="E38" s="205"/>
      <c r="F38" s="205"/>
      <c r="G38" s="199">
        <f t="shared" si="1"/>
        <v>0</v>
      </c>
      <c r="H38" s="206"/>
      <c r="I38" s="201">
        <f t="shared" si="0"/>
        <v>0</v>
      </c>
      <c r="J38" s="201">
        <f t="shared" si="2"/>
        <v>0</v>
      </c>
      <c r="K38" s="201"/>
    </row>
    <row r="39" spans="1:11" ht="15.75" x14ac:dyDescent="0.25">
      <c r="A39" s="202"/>
      <c r="B39" s="203"/>
      <c r="C39" s="204"/>
      <c r="D39" s="204"/>
      <c r="E39" s="205"/>
      <c r="F39" s="205"/>
      <c r="G39" s="199">
        <f t="shared" si="1"/>
        <v>0</v>
      </c>
      <c r="H39" s="206"/>
      <c r="I39" s="201">
        <f t="shared" si="0"/>
        <v>0</v>
      </c>
      <c r="J39" s="201">
        <f t="shared" si="2"/>
        <v>0</v>
      </c>
      <c r="K39" s="201"/>
    </row>
    <row r="40" spans="1:11" ht="15.75" x14ac:dyDescent="0.25">
      <c r="A40" s="202"/>
      <c r="B40" s="203"/>
      <c r="C40" s="204"/>
      <c r="D40" s="204"/>
      <c r="E40" s="205"/>
      <c r="F40" s="205"/>
      <c r="G40" s="199">
        <f t="shared" si="1"/>
        <v>0</v>
      </c>
      <c r="H40" s="206"/>
      <c r="I40" s="201">
        <f t="shared" si="0"/>
        <v>0</v>
      </c>
      <c r="J40" s="201">
        <f t="shared" si="2"/>
        <v>0</v>
      </c>
      <c r="K40" s="201"/>
    </row>
    <row r="41" spans="1:11" ht="16.5" thickBot="1" x14ac:dyDescent="0.3">
      <c r="A41" s="202"/>
      <c r="B41" s="203"/>
      <c r="C41" s="204"/>
      <c r="D41" s="204"/>
      <c r="E41" s="205"/>
      <c r="F41" s="205"/>
      <c r="G41" s="199">
        <f t="shared" si="1"/>
        <v>0</v>
      </c>
      <c r="H41" s="206"/>
      <c r="I41" s="201">
        <f t="shared" si="0"/>
        <v>0</v>
      </c>
      <c r="J41" s="201">
        <f t="shared" si="2"/>
        <v>0</v>
      </c>
      <c r="K41" s="207"/>
    </row>
    <row r="42" spans="1:11" ht="16.5" thickBot="1" x14ac:dyDescent="0.3">
      <c r="A42" s="300" t="s">
        <v>274</v>
      </c>
      <c r="B42" s="300"/>
      <c r="C42" s="300"/>
      <c r="D42" s="300"/>
      <c r="E42" s="208" t="s">
        <v>158</v>
      </c>
      <c r="F42" s="209">
        <f>SUM(F19:F41)</f>
        <v>0</v>
      </c>
      <c r="G42" s="209">
        <f>SUM(G19:G41)</f>
        <v>0</v>
      </c>
      <c r="H42" s="209">
        <f>SUM(H19:H41)</f>
        <v>0</v>
      </c>
      <c r="I42" s="209">
        <f>SUM(I19:I41)</f>
        <v>0</v>
      </c>
      <c r="J42" s="210">
        <f>SUM(J19:J41)</f>
        <v>0</v>
      </c>
      <c r="K42" s="211">
        <f>K41</f>
        <v>0</v>
      </c>
    </row>
    <row r="43" spans="1:11" ht="15.75" x14ac:dyDescent="0.25">
      <c r="A43" s="186"/>
      <c r="B43" s="187"/>
      <c r="C43" s="186"/>
      <c r="D43" s="186"/>
      <c r="E43" s="186"/>
      <c r="F43" s="186"/>
      <c r="G43" s="186"/>
      <c r="H43" s="186"/>
      <c r="I43" s="186"/>
      <c r="J43" s="186"/>
      <c r="K43" s="186"/>
    </row>
    <row r="44" spans="1:11" ht="15.75" x14ac:dyDescent="0.25">
      <c r="A44" s="301" t="s">
        <v>275</v>
      </c>
      <c r="B44" s="301"/>
      <c r="C44" s="301"/>
      <c r="D44" s="301"/>
      <c r="E44" s="301"/>
      <c r="F44" s="301"/>
      <c r="G44" s="301"/>
      <c r="H44" s="301"/>
      <c r="I44" s="301"/>
      <c r="J44" s="301"/>
      <c r="K44" s="301"/>
    </row>
    <row r="45" spans="1:11" ht="15.75" x14ac:dyDescent="0.25">
      <c r="A45" s="186"/>
      <c r="B45" s="187"/>
      <c r="C45" s="186"/>
      <c r="D45" s="186"/>
      <c r="E45" s="186"/>
      <c r="F45" s="186"/>
      <c r="G45" s="186"/>
      <c r="H45" s="186"/>
      <c r="I45" s="186"/>
      <c r="J45" s="186"/>
      <c r="K45" s="186"/>
    </row>
    <row r="46" spans="1:11" ht="15.75" x14ac:dyDescent="0.25">
      <c r="A46" s="186"/>
      <c r="B46" s="187"/>
      <c r="C46" s="186"/>
      <c r="D46" s="186"/>
      <c r="E46" s="186"/>
      <c r="F46" s="186"/>
      <c r="G46" s="186"/>
      <c r="H46" s="186"/>
      <c r="I46" s="186"/>
      <c r="J46" s="186"/>
      <c r="K46" s="186"/>
    </row>
    <row r="47" spans="1:11" ht="16.5" thickBot="1" x14ac:dyDescent="0.3">
      <c r="A47" s="186"/>
      <c r="B47" s="187"/>
      <c r="C47" s="186" t="s">
        <v>276</v>
      </c>
      <c r="D47" s="295"/>
      <c r="E47" s="295"/>
      <c r="F47" s="295"/>
      <c r="G47" s="295"/>
      <c r="H47" s="295"/>
      <c r="I47" s="295"/>
      <c r="J47" s="186"/>
      <c r="K47" s="186"/>
    </row>
    <row r="48" spans="1:11" ht="15.75" thickTop="1" x14ac:dyDescent="0.25">
      <c r="A48" s="177"/>
      <c r="B48" s="178"/>
      <c r="C48" s="177"/>
      <c r="D48" s="212" t="s">
        <v>277</v>
      </c>
      <c r="E48" s="212"/>
      <c r="F48" s="213"/>
      <c r="G48" s="213"/>
      <c r="H48" s="177"/>
      <c r="I48" s="177"/>
      <c r="J48" s="177"/>
      <c r="K48" s="177"/>
    </row>
    <row r="49" spans="1:11" x14ac:dyDescent="0.25">
      <c r="A49" s="177"/>
      <c r="B49" s="178"/>
      <c r="C49" s="177"/>
      <c r="D49" s="177"/>
      <c r="E49" s="177"/>
      <c r="F49" s="177"/>
      <c r="G49" s="177"/>
      <c r="H49" s="177"/>
      <c r="I49" s="177"/>
      <c r="J49" s="177"/>
      <c r="K49" s="177"/>
    </row>
    <row r="50" spans="1:11" ht="15.75" x14ac:dyDescent="0.3">
      <c r="A50" s="214"/>
      <c r="B50" s="215"/>
      <c r="C50" s="214"/>
      <c r="D50" s="214"/>
      <c r="E50" s="214"/>
      <c r="F50" s="214"/>
      <c r="G50" s="214"/>
      <c r="H50" s="214"/>
      <c r="I50" s="214"/>
      <c r="J50" s="214"/>
      <c r="K50" s="214"/>
    </row>
    <row r="51" spans="1:11" ht="15.75" x14ac:dyDescent="0.3">
      <c r="A51" s="214"/>
      <c r="B51" s="215"/>
      <c r="C51" s="214"/>
      <c r="D51" s="214"/>
      <c r="E51" s="214"/>
      <c r="F51" s="214"/>
      <c r="G51" s="214"/>
      <c r="H51" s="214"/>
      <c r="I51" s="214"/>
      <c r="J51" s="214"/>
      <c r="K51" s="214"/>
    </row>
    <row r="52" spans="1:11" ht="15.75" x14ac:dyDescent="0.3">
      <c r="A52" s="214"/>
      <c r="B52" s="215"/>
      <c r="C52" s="214"/>
      <c r="D52" s="214"/>
      <c r="E52" s="214"/>
      <c r="F52" s="214"/>
      <c r="G52" s="214"/>
      <c r="H52" s="214"/>
      <c r="I52" s="214"/>
      <c r="J52" s="214"/>
      <c r="K52" s="214"/>
    </row>
  </sheetData>
  <mergeCells count="15">
    <mergeCell ref="D47:I47"/>
    <mergeCell ref="G1:K1"/>
    <mergeCell ref="J2:K2"/>
    <mergeCell ref="C13:I13"/>
    <mergeCell ref="A14:K14"/>
    <mergeCell ref="A15:K15"/>
    <mergeCell ref="A18:J18"/>
    <mergeCell ref="A42:D42"/>
    <mergeCell ref="A44:K44"/>
    <mergeCell ref="A5:D5"/>
    <mergeCell ref="A6:D6"/>
    <mergeCell ref="A7:D7"/>
    <mergeCell ref="A8:D8"/>
    <mergeCell ref="H10:J10"/>
    <mergeCell ref="A12:K12"/>
  </mergeCells>
  <pageMargins left="0.70866141732283472" right="0.70866141732283472" top="0.74803149606299213" bottom="0.74803149606299213"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8006-03AF-48C6-9F76-7AF6FA428F7F}">
  <dimension ref="A1:G29"/>
  <sheetViews>
    <sheetView workbookViewId="0">
      <selection activeCell="A4" sqref="A4:G4"/>
    </sheetView>
  </sheetViews>
  <sheetFormatPr defaultRowHeight="15" x14ac:dyDescent="0.25"/>
  <cols>
    <col min="1" max="1" width="6.5703125" customWidth="1"/>
    <col min="2" max="2" width="11.28515625" customWidth="1"/>
    <col min="3" max="3" width="23.28515625" customWidth="1"/>
    <col min="4" max="4" width="18.85546875" customWidth="1"/>
    <col min="5" max="5" width="11.42578125" customWidth="1"/>
    <col min="6" max="6" width="33.5703125" customWidth="1"/>
    <col min="7" max="7" width="12" customWidth="1"/>
  </cols>
  <sheetData>
    <row r="1" spans="1:7" ht="80.25" customHeight="1" x14ac:dyDescent="0.25">
      <c r="C1" s="221"/>
      <c r="D1" s="221"/>
      <c r="E1" s="221"/>
      <c r="F1" s="276" t="s">
        <v>338</v>
      </c>
      <c r="G1" s="276"/>
    </row>
    <row r="2" spans="1:7" ht="15.75" x14ac:dyDescent="0.25">
      <c r="F2" s="288" t="s">
        <v>351</v>
      </c>
      <c r="G2" s="288"/>
    </row>
    <row r="4" spans="1:7" ht="15.75" x14ac:dyDescent="0.25">
      <c r="A4" s="310" t="s">
        <v>280</v>
      </c>
      <c r="B4" s="310"/>
      <c r="C4" s="310"/>
      <c r="D4" s="310"/>
      <c r="E4" s="310"/>
      <c r="F4" s="310"/>
      <c r="G4" s="310"/>
    </row>
    <row r="5" spans="1:7" ht="15.75" x14ac:dyDescent="0.25">
      <c r="A5" s="310" t="s">
        <v>281</v>
      </c>
      <c r="B5" s="310"/>
      <c r="C5" s="310"/>
      <c r="D5" s="310"/>
      <c r="E5" s="310"/>
      <c r="F5" s="310"/>
      <c r="G5" s="310"/>
    </row>
    <row r="6" spans="1:7" ht="15.75" x14ac:dyDescent="0.25">
      <c r="A6" s="310" t="s">
        <v>282</v>
      </c>
      <c r="B6" s="310"/>
      <c r="C6" s="310"/>
      <c r="D6" s="310"/>
      <c r="E6" s="310"/>
      <c r="F6" s="310"/>
      <c r="G6" s="310"/>
    </row>
    <row r="8" spans="1:7" ht="15.75" x14ac:dyDescent="0.25">
      <c r="A8" s="311" t="s">
        <v>283</v>
      </c>
      <c r="B8" s="311"/>
      <c r="C8" s="311"/>
      <c r="D8" s="311"/>
      <c r="E8" s="311"/>
      <c r="F8" s="311"/>
      <c r="G8" s="311"/>
    </row>
    <row r="10" spans="1:7" ht="40.5" customHeight="1" x14ac:dyDescent="0.25">
      <c r="A10" s="312" t="s">
        <v>330</v>
      </c>
      <c r="B10" s="312"/>
      <c r="C10" s="312"/>
      <c r="D10" s="312"/>
      <c r="E10" s="312"/>
      <c r="F10" s="312"/>
      <c r="G10" s="312"/>
    </row>
    <row r="11" spans="1:7" ht="15.75" x14ac:dyDescent="0.25">
      <c r="A11" s="307" t="s">
        <v>284</v>
      </c>
      <c r="B11" s="307"/>
      <c r="C11" s="307"/>
      <c r="D11" s="307"/>
      <c r="E11" s="307"/>
      <c r="F11" s="307"/>
      <c r="G11" s="307"/>
    </row>
    <row r="13" spans="1:7" ht="63" x14ac:dyDescent="0.25">
      <c r="A13" s="216" t="s">
        <v>285</v>
      </c>
      <c r="B13" s="216" t="s">
        <v>258</v>
      </c>
      <c r="C13" s="216" t="s">
        <v>260</v>
      </c>
      <c r="D13" s="217" t="s">
        <v>286</v>
      </c>
      <c r="E13" s="216" t="s">
        <v>287</v>
      </c>
      <c r="F13" s="217" t="s">
        <v>288</v>
      </c>
      <c r="G13" s="217" t="s">
        <v>289</v>
      </c>
    </row>
    <row r="14" spans="1:7" x14ac:dyDescent="0.25">
      <c r="A14" s="218">
        <v>1</v>
      </c>
      <c r="B14" s="218">
        <v>2</v>
      </c>
      <c r="C14" s="218">
        <v>3</v>
      </c>
      <c r="D14" s="218">
        <v>4</v>
      </c>
      <c r="E14" s="218">
        <v>5</v>
      </c>
      <c r="F14" s="218">
        <v>6</v>
      </c>
      <c r="G14" s="218">
        <v>7</v>
      </c>
    </row>
    <row r="15" spans="1:7" ht="15.75" x14ac:dyDescent="0.25">
      <c r="A15" s="66">
        <v>1</v>
      </c>
      <c r="B15" s="66"/>
      <c r="C15" s="66"/>
      <c r="D15" s="66"/>
      <c r="E15" s="66"/>
      <c r="F15" s="66"/>
      <c r="G15" s="219"/>
    </row>
    <row r="16" spans="1:7" ht="15.75" x14ac:dyDescent="0.25">
      <c r="A16" s="66">
        <v>2</v>
      </c>
      <c r="B16" s="66"/>
      <c r="C16" s="66"/>
      <c r="D16" s="66"/>
      <c r="E16" s="66"/>
      <c r="F16" s="66"/>
      <c r="G16" s="219"/>
    </row>
    <row r="17" spans="1:7" ht="15.75" x14ac:dyDescent="0.25">
      <c r="A17" s="66">
        <v>3</v>
      </c>
      <c r="B17" s="66"/>
      <c r="C17" s="66"/>
      <c r="D17" s="66"/>
      <c r="E17" s="66"/>
      <c r="F17" s="66"/>
      <c r="G17" s="219"/>
    </row>
    <row r="18" spans="1:7" ht="15.75" x14ac:dyDescent="0.25">
      <c r="A18" s="66">
        <v>4</v>
      </c>
      <c r="B18" s="66"/>
      <c r="C18" s="66"/>
      <c r="D18" s="66"/>
      <c r="E18" s="66"/>
      <c r="F18" s="66"/>
      <c r="G18" s="219"/>
    </row>
    <row r="19" spans="1:7" ht="15.75" x14ac:dyDescent="0.25">
      <c r="A19" s="66">
        <v>5</v>
      </c>
      <c r="B19" s="66"/>
      <c r="C19" s="66"/>
      <c r="D19" s="66"/>
      <c r="E19" s="66"/>
      <c r="F19" s="66"/>
      <c r="G19" s="219"/>
    </row>
    <row r="20" spans="1:7" ht="15.75" x14ac:dyDescent="0.25">
      <c r="A20" s="308" t="s">
        <v>290</v>
      </c>
      <c r="B20" s="308"/>
      <c r="C20" s="308"/>
      <c r="D20" s="308"/>
      <c r="E20" s="308"/>
      <c r="F20" s="308"/>
      <c r="G20" s="219">
        <f>SUM(G15:G19)</f>
        <v>0</v>
      </c>
    </row>
    <row r="21" spans="1:7" ht="15.75" x14ac:dyDescent="0.25">
      <c r="A21" s="3"/>
      <c r="B21" s="3"/>
      <c r="C21" s="3"/>
      <c r="D21" s="3"/>
      <c r="E21" s="3"/>
      <c r="F21" s="3"/>
      <c r="G21" s="3"/>
    </row>
    <row r="22" spans="1:7" ht="15.75" x14ac:dyDescent="0.25">
      <c r="A22" s="3"/>
      <c r="B22" s="3"/>
      <c r="C22" s="3"/>
      <c r="D22" s="3"/>
      <c r="E22" s="3"/>
      <c r="F22" s="3"/>
      <c r="G22" s="3"/>
    </row>
    <row r="23" spans="1:7" ht="15.75" x14ac:dyDescent="0.25">
      <c r="A23" s="309" t="s">
        <v>291</v>
      </c>
      <c r="B23" s="309"/>
      <c r="C23" s="309"/>
      <c r="D23" s="309"/>
      <c r="E23" s="309"/>
      <c r="F23" s="309"/>
      <c r="G23" s="309"/>
    </row>
    <row r="24" spans="1:7" ht="15.75" x14ac:dyDescent="0.25">
      <c r="A24" s="3"/>
      <c r="B24" s="3"/>
      <c r="C24" s="3"/>
      <c r="D24" s="3"/>
      <c r="E24" s="3"/>
      <c r="F24" s="3"/>
      <c r="G24" s="3"/>
    </row>
    <row r="25" spans="1:7" ht="15.75" x14ac:dyDescent="0.25">
      <c r="A25" s="3" t="s">
        <v>10</v>
      </c>
      <c r="B25" s="3"/>
      <c r="C25" s="3"/>
      <c r="D25" s="3"/>
      <c r="E25" s="3"/>
      <c r="F25" s="3"/>
      <c r="G25" s="3"/>
    </row>
    <row r="26" spans="1:7" ht="15.75" x14ac:dyDescent="0.25">
      <c r="A26" s="3"/>
      <c r="B26" s="3"/>
      <c r="C26" s="220" t="s">
        <v>292</v>
      </c>
      <c r="D26" s="3"/>
      <c r="E26" s="3"/>
      <c r="F26" s="3"/>
      <c r="G26" s="3"/>
    </row>
    <row r="27" spans="1:7" ht="15.75" x14ac:dyDescent="0.25">
      <c r="A27" s="3"/>
      <c r="B27" s="3"/>
      <c r="C27" s="3"/>
      <c r="D27" s="3"/>
      <c r="E27" s="3"/>
      <c r="F27" s="3"/>
      <c r="G27" s="3"/>
    </row>
    <row r="28" spans="1:7" ht="15.75" x14ac:dyDescent="0.25">
      <c r="A28" s="3"/>
      <c r="B28" s="3"/>
      <c r="C28" s="3"/>
      <c r="D28" s="3"/>
      <c r="E28" s="3"/>
      <c r="F28" s="3"/>
      <c r="G28" s="3"/>
    </row>
    <row r="29" spans="1:7" ht="15.75" x14ac:dyDescent="0.25">
      <c r="A29" s="3"/>
      <c r="B29" s="3"/>
      <c r="C29" s="3"/>
      <c r="D29" s="3"/>
      <c r="E29" s="3"/>
      <c r="F29" s="3"/>
      <c r="G29" s="3"/>
    </row>
  </sheetData>
  <mergeCells count="10">
    <mergeCell ref="F1:G1"/>
    <mergeCell ref="A11:G11"/>
    <mergeCell ref="A20:F20"/>
    <mergeCell ref="A23:G23"/>
    <mergeCell ref="F2:G2"/>
    <mergeCell ref="A4:G4"/>
    <mergeCell ref="A5:G5"/>
    <mergeCell ref="A6:G6"/>
    <mergeCell ref="A8:G8"/>
    <mergeCell ref="A10:G10"/>
  </mergeCells>
  <pageMargins left="0.70866141732283472" right="0.70866141732283472"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B6E0-8E6F-4092-BFA5-1447EC60F0EF}">
  <dimension ref="A1:H64"/>
  <sheetViews>
    <sheetView workbookViewId="0">
      <selection activeCell="K15" sqref="K15"/>
    </sheetView>
  </sheetViews>
  <sheetFormatPr defaultRowHeight="15" x14ac:dyDescent="0.25"/>
  <cols>
    <col min="1" max="1" width="10.85546875" customWidth="1"/>
    <col min="2" max="2" width="17.5703125" customWidth="1"/>
    <col min="3" max="3" width="14.5703125" customWidth="1"/>
    <col min="4" max="4" width="18.5703125" customWidth="1"/>
    <col min="5" max="5" width="10.28515625" customWidth="1"/>
    <col min="6" max="6" width="10.42578125" customWidth="1"/>
    <col min="7" max="7" width="8.42578125" customWidth="1"/>
  </cols>
  <sheetData>
    <row r="1" spans="1:8" ht="88.5" customHeight="1" x14ac:dyDescent="0.25">
      <c r="E1" s="276" t="s">
        <v>338</v>
      </c>
      <c r="F1" s="276"/>
      <c r="G1" s="276"/>
      <c r="H1" s="276"/>
    </row>
    <row r="2" spans="1:8" ht="15.75" x14ac:dyDescent="0.25">
      <c r="F2" s="288" t="s">
        <v>335</v>
      </c>
      <c r="G2" s="288"/>
      <c r="H2" s="288"/>
    </row>
    <row r="4" spans="1:8" ht="15.75" x14ac:dyDescent="0.25">
      <c r="A4" s="310" t="s">
        <v>280</v>
      </c>
      <c r="B4" s="310"/>
      <c r="C4" s="310"/>
      <c r="D4" s="310"/>
      <c r="E4" s="310"/>
      <c r="F4" s="310"/>
      <c r="G4" s="310"/>
      <c r="H4" s="310"/>
    </row>
    <row r="5" spans="1:8" ht="15.75" x14ac:dyDescent="0.25">
      <c r="A5" s="325" t="s">
        <v>294</v>
      </c>
      <c r="B5" s="325"/>
      <c r="C5" s="325"/>
      <c r="D5" s="325"/>
      <c r="E5" s="325"/>
      <c r="F5" s="325"/>
      <c r="G5" s="325"/>
      <c r="H5" s="325"/>
    </row>
    <row r="6" spans="1:8" ht="15.75" x14ac:dyDescent="0.25">
      <c r="A6" s="325" t="s">
        <v>295</v>
      </c>
      <c r="B6" s="325"/>
      <c r="C6" s="325"/>
      <c r="D6" s="325"/>
      <c r="E6" s="325"/>
      <c r="F6" s="325"/>
      <c r="G6" s="325"/>
      <c r="H6" s="325"/>
    </row>
    <row r="7" spans="1:8" ht="15.75" x14ac:dyDescent="0.25">
      <c r="A7" s="222"/>
      <c r="B7" s="222"/>
      <c r="C7" s="222"/>
      <c r="D7" s="222"/>
      <c r="E7" s="222"/>
      <c r="F7" s="222"/>
      <c r="G7" s="222"/>
      <c r="H7" s="223"/>
    </row>
    <row r="8" spans="1:8" ht="87" customHeight="1" x14ac:dyDescent="0.25">
      <c r="A8" s="326" t="s">
        <v>296</v>
      </c>
      <c r="B8" s="326"/>
      <c r="C8" s="326"/>
      <c r="D8" s="326"/>
      <c r="E8" s="326"/>
      <c r="F8" s="326"/>
      <c r="G8" s="326"/>
      <c r="H8" s="326"/>
    </row>
    <row r="9" spans="1:8" x14ac:dyDescent="0.25">
      <c r="A9" s="319" t="s">
        <v>297</v>
      </c>
      <c r="B9" s="319"/>
      <c r="C9" s="319"/>
      <c r="D9" s="319"/>
      <c r="E9" s="319"/>
      <c r="F9" s="319"/>
      <c r="G9" s="319"/>
      <c r="H9" s="223"/>
    </row>
    <row r="10" spans="1:8" x14ac:dyDescent="0.25">
      <c r="A10" s="224"/>
      <c r="B10" s="224"/>
      <c r="C10" s="224"/>
      <c r="D10" s="224"/>
      <c r="E10" s="224"/>
      <c r="F10" s="224"/>
      <c r="G10" s="224"/>
      <c r="H10" s="223"/>
    </row>
    <row r="11" spans="1:8" ht="39" customHeight="1" x14ac:dyDescent="0.25">
      <c r="A11" s="320" t="s">
        <v>298</v>
      </c>
      <c r="B11" s="320"/>
      <c r="C11" s="320"/>
      <c r="D11" s="320"/>
      <c r="E11" s="320"/>
      <c r="F11" s="320"/>
      <c r="G11" s="320"/>
      <c r="H11" s="320"/>
    </row>
    <row r="12" spans="1:8" x14ac:dyDescent="0.25">
      <c r="A12" s="224"/>
      <c r="B12" s="224"/>
      <c r="C12" s="224"/>
      <c r="D12" s="224"/>
      <c r="E12" s="224"/>
      <c r="F12" s="224"/>
      <c r="G12" s="224"/>
      <c r="H12" s="223"/>
    </row>
    <row r="13" spans="1:8" ht="15.75" x14ac:dyDescent="0.25">
      <c r="A13" s="225"/>
      <c r="B13" s="321" t="s">
        <v>327</v>
      </c>
      <c r="C13" s="321"/>
      <c r="D13" s="322"/>
      <c r="E13" s="322"/>
      <c r="F13" s="226" t="s">
        <v>299</v>
      </c>
      <c r="G13" s="225"/>
      <c r="H13" s="223"/>
    </row>
    <row r="14" spans="1:8" ht="15.75" x14ac:dyDescent="0.25">
      <c r="A14" s="227"/>
      <c r="B14" s="227"/>
      <c r="C14" s="227"/>
      <c r="D14" s="227"/>
      <c r="E14" s="227"/>
      <c r="F14" s="227"/>
      <c r="G14" s="227"/>
      <c r="H14" s="223"/>
    </row>
    <row r="15" spans="1:8" x14ac:dyDescent="0.25">
      <c r="A15" s="223"/>
      <c r="B15" s="223"/>
      <c r="C15" s="223"/>
      <c r="D15" s="223"/>
      <c r="E15" s="223"/>
      <c r="F15" s="223"/>
      <c r="G15" s="223"/>
      <c r="H15" s="223"/>
    </row>
    <row r="16" spans="1:8" x14ac:dyDescent="0.25">
      <c r="A16" s="223"/>
      <c r="B16" s="223"/>
      <c r="C16" s="223"/>
      <c r="D16" s="223"/>
      <c r="E16" s="223"/>
      <c r="F16" s="223"/>
      <c r="G16" s="223"/>
      <c r="H16" s="223"/>
    </row>
    <row r="17" spans="1:8" x14ac:dyDescent="0.25">
      <c r="A17" s="223"/>
      <c r="B17" s="323" t="s">
        <v>300</v>
      </c>
      <c r="C17" s="323"/>
      <c r="D17" s="323"/>
      <c r="E17" s="323"/>
      <c r="F17" s="323"/>
      <c r="G17" s="229"/>
      <c r="H17" s="229"/>
    </row>
    <row r="18" spans="1:8" ht="45" x14ac:dyDescent="0.25">
      <c r="A18" s="223"/>
      <c r="B18" s="228" t="s">
        <v>301</v>
      </c>
      <c r="C18" s="228" t="s">
        <v>258</v>
      </c>
      <c r="D18" s="230" t="s">
        <v>302</v>
      </c>
      <c r="E18" s="230" t="s">
        <v>303</v>
      </c>
      <c r="F18" s="231" t="s">
        <v>304</v>
      </c>
      <c r="G18" s="223"/>
      <c r="H18" s="232"/>
    </row>
    <row r="19" spans="1:8" x14ac:dyDescent="0.25">
      <c r="A19" s="223"/>
      <c r="B19" s="233"/>
      <c r="C19" s="234"/>
      <c r="D19" s="235"/>
      <c r="E19" s="235"/>
      <c r="F19" s="236"/>
      <c r="G19" s="223"/>
      <c r="H19" s="237"/>
    </row>
    <row r="20" spans="1:8" x14ac:dyDescent="0.25">
      <c r="A20" s="223"/>
      <c r="B20" s="223"/>
      <c r="C20" s="223"/>
      <c r="D20" s="223"/>
      <c r="E20" s="223"/>
      <c r="F20" s="223"/>
      <c r="G20" s="223"/>
      <c r="H20" s="223"/>
    </row>
    <row r="21" spans="1:8" x14ac:dyDescent="0.25">
      <c r="A21" s="223"/>
      <c r="B21" s="223"/>
      <c r="C21" s="223"/>
      <c r="D21" s="223"/>
      <c r="E21" s="223"/>
      <c r="F21" s="223"/>
      <c r="G21" s="223"/>
      <c r="H21" s="223"/>
    </row>
    <row r="22" spans="1:8" x14ac:dyDescent="0.25">
      <c r="A22" s="223"/>
      <c r="B22" s="223"/>
      <c r="C22" s="223"/>
      <c r="D22" s="223"/>
      <c r="E22" s="223"/>
      <c r="F22" s="223"/>
      <c r="G22" s="223"/>
      <c r="H22" s="223"/>
    </row>
    <row r="23" spans="1:8" x14ac:dyDescent="0.25">
      <c r="A23" s="238" t="s">
        <v>305</v>
      </c>
      <c r="B23" s="238"/>
      <c r="C23" s="238"/>
      <c r="D23" s="238"/>
      <c r="E23" s="223"/>
      <c r="F23" s="223"/>
      <c r="G23" s="223"/>
      <c r="H23" s="223"/>
    </row>
    <row r="24" spans="1:8" x14ac:dyDescent="0.25">
      <c r="A24" s="238"/>
      <c r="B24" s="238"/>
      <c r="C24" s="238"/>
      <c r="D24" s="238"/>
      <c r="E24" s="223"/>
      <c r="F24" s="223"/>
      <c r="G24" s="223"/>
      <c r="H24" s="223"/>
    </row>
    <row r="25" spans="1:8" ht="45" x14ac:dyDescent="0.25">
      <c r="A25" s="324" t="s">
        <v>306</v>
      </c>
      <c r="B25" s="324" t="s">
        <v>260</v>
      </c>
      <c r="C25" s="324"/>
      <c r="D25" s="324" t="s">
        <v>307</v>
      </c>
      <c r="E25" s="231" t="s">
        <v>308</v>
      </c>
      <c r="F25" s="231" t="s">
        <v>309</v>
      </c>
      <c r="G25" s="324" t="s">
        <v>310</v>
      </c>
      <c r="H25" s="324"/>
    </row>
    <row r="26" spans="1:8" x14ac:dyDescent="0.25">
      <c r="A26" s="324"/>
      <c r="B26" s="324"/>
      <c r="C26" s="324"/>
      <c r="D26" s="324"/>
      <c r="E26" s="231" t="s">
        <v>311</v>
      </c>
      <c r="F26" s="231" t="s">
        <v>312</v>
      </c>
      <c r="G26" s="231" t="s">
        <v>311</v>
      </c>
      <c r="H26" s="239" t="s">
        <v>313</v>
      </c>
    </row>
    <row r="27" spans="1:8" x14ac:dyDescent="0.25">
      <c r="A27" s="240"/>
      <c r="B27" s="328"/>
      <c r="C27" s="329"/>
      <c r="D27" s="231"/>
      <c r="E27" s="231"/>
      <c r="F27" s="231"/>
      <c r="G27" s="241"/>
      <c r="H27" s="242"/>
    </row>
    <row r="28" spans="1:8" x14ac:dyDescent="0.25">
      <c r="A28" s="243"/>
      <c r="B28" s="330"/>
      <c r="C28" s="330"/>
      <c r="D28" s="244"/>
      <c r="E28" s="239"/>
      <c r="F28" s="239"/>
      <c r="G28" s="231"/>
      <c r="H28" s="242"/>
    </row>
    <row r="29" spans="1:8" x14ac:dyDescent="0.25">
      <c r="A29" s="243"/>
      <c r="B29" s="331"/>
      <c r="C29" s="332"/>
      <c r="D29" s="244"/>
      <c r="E29" s="239"/>
      <c r="F29" s="239"/>
      <c r="G29" s="241"/>
      <c r="H29" s="242"/>
    </row>
    <row r="30" spans="1:8" x14ac:dyDescent="0.25">
      <c r="A30" s="243"/>
      <c r="B30" s="331"/>
      <c r="C30" s="332"/>
      <c r="D30" s="244"/>
      <c r="E30" s="239"/>
      <c r="F30" s="239"/>
      <c r="G30" s="241"/>
      <c r="H30" s="242"/>
    </row>
    <row r="31" spans="1:8" x14ac:dyDescent="0.25">
      <c r="A31" s="223"/>
      <c r="B31" s="223"/>
      <c r="C31" s="223"/>
      <c r="D31" s="223"/>
      <c r="E31" s="245" t="s">
        <v>314</v>
      </c>
      <c r="F31" s="246">
        <f>SUM(F27:F30)</f>
        <v>0</v>
      </c>
      <c r="G31" s="247">
        <v>0</v>
      </c>
      <c r="H31" s="247">
        <f>SUM(H27:H30)</f>
        <v>0</v>
      </c>
    </row>
    <row r="32" spans="1:8" x14ac:dyDescent="0.25">
      <c r="A32" s="223"/>
      <c r="B32" s="223"/>
      <c r="C32" s="223"/>
      <c r="D32" s="223"/>
      <c r="E32" s="223"/>
      <c r="F32" s="223"/>
      <c r="G32" s="223"/>
      <c r="H32" s="223"/>
    </row>
    <row r="33" spans="1:8" x14ac:dyDescent="0.25">
      <c r="A33" s="223"/>
      <c r="B33" s="248"/>
      <c r="C33" s="223"/>
      <c r="D33" s="223"/>
      <c r="E33" s="223"/>
      <c r="F33" s="223"/>
      <c r="G33" s="223"/>
      <c r="H33" s="223"/>
    </row>
    <row r="34" spans="1:8" x14ac:dyDescent="0.25">
      <c r="A34" s="223"/>
      <c r="B34" s="248"/>
      <c r="C34" s="223"/>
      <c r="D34" s="223"/>
      <c r="E34" s="223"/>
      <c r="F34" s="223"/>
      <c r="G34" s="223"/>
      <c r="H34" s="223"/>
    </row>
    <row r="35" spans="1:8" x14ac:dyDescent="0.25">
      <c r="A35" s="223"/>
      <c r="B35" s="333" t="s">
        <v>315</v>
      </c>
      <c r="C35" s="334"/>
      <c r="D35" s="249"/>
      <c r="E35" s="249">
        <f>H31</f>
        <v>0</v>
      </c>
      <c r="F35" s="250"/>
      <c r="G35" s="223"/>
      <c r="H35" s="223"/>
    </row>
    <row r="36" spans="1:8" x14ac:dyDescent="0.25">
      <c r="A36" s="223"/>
      <c r="B36" s="335" t="s">
        <v>316</v>
      </c>
      <c r="C36" s="335"/>
      <c r="D36" s="251"/>
      <c r="E36" s="252"/>
      <c r="F36" s="250"/>
      <c r="G36" s="253"/>
      <c r="H36" s="253"/>
    </row>
    <row r="37" spans="1:8" x14ac:dyDescent="0.25">
      <c r="A37" s="223"/>
      <c r="B37" s="223"/>
      <c r="C37" s="223"/>
      <c r="D37" s="223"/>
      <c r="E37" s="223"/>
      <c r="F37" s="223"/>
      <c r="G37" s="223"/>
      <c r="H37" s="223"/>
    </row>
    <row r="38" spans="1:8" x14ac:dyDescent="0.25">
      <c r="A38" s="223"/>
      <c r="B38" s="223"/>
      <c r="C38" s="313" t="s">
        <v>317</v>
      </c>
      <c r="D38" s="254" t="s">
        <v>318</v>
      </c>
      <c r="E38" s="315" t="s">
        <v>319</v>
      </c>
      <c r="F38" s="223"/>
      <c r="G38" s="223"/>
      <c r="H38" s="223"/>
    </row>
    <row r="39" spans="1:8" x14ac:dyDescent="0.25">
      <c r="A39" s="223"/>
      <c r="B39" s="223"/>
      <c r="C39" s="314"/>
      <c r="D39" s="255">
        <v>100</v>
      </c>
      <c r="E39" s="316"/>
      <c r="F39" s="223"/>
      <c r="G39" s="223"/>
      <c r="H39" s="223"/>
    </row>
    <row r="40" spans="1:8" x14ac:dyDescent="0.25">
      <c r="A40" s="223"/>
      <c r="B40" s="223"/>
      <c r="C40" s="223"/>
      <c r="D40" s="223"/>
      <c r="E40" s="223"/>
      <c r="F40" s="223"/>
      <c r="G40" s="223"/>
      <c r="H40" s="223"/>
    </row>
    <row r="41" spans="1:8" x14ac:dyDescent="0.25">
      <c r="A41" s="223"/>
      <c r="B41" s="223"/>
      <c r="C41" s="223" t="s">
        <v>320</v>
      </c>
      <c r="D41" s="223"/>
      <c r="E41" s="223"/>
      <c r="F41" s="223"/>
      <c r="G41" s="223"/>
      <c r="H41" s="223"/>
    </row>
    <row r="42" spans="1:8" x14ac:dyDescent="0.25">
      <c r="A42" s="223"/>
      <c r="B42" s="223"/>
      <c r="C42" s="223" t="s">
        <v>321</v>
      </c>
      <c r="D42" s="223"/>
      <c r="E42" s="223"/>
      <c r="F42" s="223"/>
      <c r="G42" s="223"/>
      <c r="H42" s="223"/>
    </row>
    <row r="43" spans="1:8" x14ac:dyDescent="0.25">
      <c r="A43" s="223"/>
      <c r="B43" s="223"/>
      <c r="C43" s="223" t="s">
        <v>322</v>
      </c>
      <c r="D43" s="223"/>
      <c r="E43" s="223"/>
      <c r="F43" s="223"/>
      <c r="G43" s="223"/>
      <c r="H43" s="223"/>
    </row>
    <row r="44" spans="1:8" x14ac:dyDescent="0.25">
      <c r="A44" s="223"/>
      <c r="B44" s="223"/>
      <c r="C44" s="223" t="s">
        <v>323</v>
      </c>
      <c r="D44" s="223"/>
      <c r="E44" s="223"/>
      <c r="F44" s="223"/>
      <c r="G44" s="223"/>
      <c r="H44" s="223"/>
    </row>
    <row r="45" spans="1:8" x14ac:dyDescent="0.25">
      <c r="A45" s="223"/>
      <c r="B45" s="223"/>
      <c r="C45" s="223"/>
      <c r="D45" s="223"/>
      <c r="E45" s="223"/>
      <c r="F45" s="223"/>
      <c r="G45" s="223"/>
      <c r="H45" s="223"/>
    </row>
    <row r="46" spans="1:8" x14ac:dyDescent="0.25">
      <c r="A46" s="223"/>
      <c r="B46" s="223"/>
      <c r="C46" s="223"/>
      <c r="D46" s="223"/>
      <c r="E46" s="223"/>
      <c r="F46" s="223"/>
      <c r="G46" s="223"/>
      <c r="H46" s="223"/>
    </row>
    <row r="47" spans="1:8" x14ac:dyDescent="0.25">
      <c r="A47" s="256" t="s">
        <v>324</v>
      </c>
      <c r="B47" s="317"/>
      <c r="C47" s="317"/>
      <c r="D47" s="257"/>
      <c r="E47" s="8"/>
      <c r="F47" s="258"/>
      <c r="G47" s="318"/>
      <c r="H47" s="318"/>
    </row>
    <row r="48" spans="1:8" x14ac:dyDescent="0.25">
      <c r="B48" s="327" t="s">
        <v>325</v>
      </c>
      <c r="C48" s="327"/>
      <c r="D48" s="327"/>
      <c r="E48" s="327"/>
      <c r="F48" s="259"/>
      <c r="G48" s="327" t="s">
        <v>326</v>
      </c>
      <c r="H48" s="327"/>
    </row>
    <row r="49" spans="1:8" x14ac:dyDescent="0.25">
      <c r="A49" s="223"/>
      <c r="B49" s="223"/>
      <c r="C49" s="223"/>
      <c r="D49" s="223"/>
      <c r="E49" s="223"/>
      <c r="F49" s="223"/>
      <c r="G49" s="223"/>
      <c r="H49" s="223"/>
    </row>
    <row r="50" spans="1:8" x14ac:dyDescent="0.25">
      <c r="A50" s="223"/>
      <c r="B50" s="223"/>
      <c r="C50" s="223"/>
      <c r="D50" s="223"/>
      <c r="E50" s="223"/>
      <c r="F50" s="223"/>
      <c r="G50" s="223"/>
      <c r="H50" s="223"/>
    </row>
    <row r="51" spans="1:8" x14ac:dyDescent="0.25">
      <c r="A51" s="223"/>
      <c r="B51" s="223"/>
      <c r="C51" s="223"/>
      <c r="D51" s="223"/>
      <c r="E51" s="223"/>
      <c r="F51" s="223"/>
      <c r="G51" s="223"/>
      <c r="H51" s="223"/>
    </row>
    <row r="52" spans="1:8" x14ac:dyDescent="0.25">
      <c r="A52" s="223"/>
      <c r="B52" s="223"/>
      <c r="C52" s="223"/>
      <c r="D52" s="223"/>
      <c r="E52" s="223"/>
      <c r="F52" s="223"/>
      <c r="G52" s="223"/>
      <c r="H52" s="223"/>
    </row>
    <row r="53" spans="1:8" x14ac:dyDescent="0.25">
      <c r="A53" s="223"/>
      <c r="B53" s="223"/>
      <c r="C53" s="223"/>
      <c r="D53" s="223"/>
      <c r="E53" s="223"/>
      <c r="F53" s="223"/>
      <c r="G53" s="223"/>
      <c r="H53" s="223"/>
    </row>
    <row r="54" spans="1:8" x14ac:dyDescent="0.25">
      <c r="A54" s="223"/>
      <c r="B54" s="223"/>
      <c r="C54" s="223"/>
      <c r="D54" s="223"/>
      <c r="E54" s="223"/>
      <c r="F54" s="223"/>
      <c r="G54" s="223"/>
      <c r="H54" s="223"/>
    </row>
    <row r="55" spans="1:8" x14ac:dyDescent="0.25">
      <c r="A55" s="223"/>
      <c r="B55" s="223"/>
      <c r="C55" s="223"/>
      <c r="D55" s="223"/>
      <c r="E55" s="223"/>
      <c r="F55" s="223"/>
      <c r="G55" s="223"/>
      <c r="H55" s="223"/>
    </row>
    <row r="56" spans="1:8" x14ac:dyDescent="0.25">
      <c r="A56" s="223"/>
      <c r="B56" s="223"/>
      <c r="C56" s="223"/>
      <c r="D56" s="223"/>
      <c r="E56" s="223"/>
      <c r="F56" s="223"/>
      <c r="G56" s="223"/>
      <c r="H56" s="223"/>
    </row>
    <row r="57" spans="1:8" x14ac:dyDescent="0.25">
      <c r="A57" s="223"/>
      <c r="B57" s="223"/>
      <c r="C57" s="223"/>
      <c r="D57" s="223"/>
      <c r="E57" s="223"/>
      <c r="F57" s="223"/>
      <c r="G57" s="223"/>
      <c r="H57" s="223"/>
    </row>
    <row r="58" spans="1:8" x14ac:dyDescent="0.25">
      <c r="A58" s="223"/>
      <c r="B58" s="223"/>
      <c r="C58" s="223"/>
      <c r="D58" s="223"/>
      <c r="E58" s="223"/>
      <c r="F58" s="223"/>
      <c r="G58" s="223"/>
      <c r="H58" s="223"/>
    </row>
    <row r="59" spans="1:8" x14ac:dyDescent="0.25">
      <c r="A59" s="223"/>
      <c r="B59" s="223"/>
      <c r="C59" s="223"/>
      <c r="D59" s="223"/>
      <c r="E59" s="223"/>
      <c r="F59" s="223"/>
      <c r="G59" s="223"/>
      <c r="H59" s="223"/>
    </row>
    <row r="60" spans="1:8" x14ac:dyDescent="0.25">
      <c r="A60" s="223"/>
      <c r="B60" s="223"/>
      <c r="C60" s="223"/>
      <c r="D60" s="223"/>
      <c r="E60" s="223"/>
      <c r="F60" s="223"/>
      <c r="G60" s="223"/>
      <c r="H60" s="223"/>
    </row>
    <row r="61" spans="1:8" x14ac:dyDescent="0.25">
      <c r="A61" s="223"/>
      <c r="B61" s="223"/>
      <c r="C61" s="223"/>
      <c r="D61" s="223"/>
      <c r="E61" s="223"/>
      <c r="F61" s="223"/>
      <c r="G61" s="223"/>
      <c r="H61" s="223"/>
    </row>
    <row r="62" spans="1:8" x14ac:dyDescent="0.25">
      <c r="A62" s="223"/>
      <c r="B62" s="223"/>
      <c r="C62" s="223"/>
      <c r="D62" s="223"/>
      <c r="E62" s="223"/>
      <c r="F62" s="223"/>
      <c r="G62" s="223"/>
      <c r="H62" s="223"/>
    </row>
    <row r="63" spans="1:8" x14ac:dyDescent="0.25">
      <c r="A63" s="223"/>
      <c r="B63" s="223"/>
      <c r="C63" s="223"/>
      <c r="D63" s="223"/>
      <c r="E63" s="223"/>
      <c r="F63" s="223"/>
      <c r="G63" s="223"/>
      <c r="H63" s="223"/>
    </row>
    <row r="64" spans="1:8" x14ac:dyDescent="0.25">
      <c r="A64" s="223"/>
      <c r="B64" s="223"/>
      <c r="C64" s="223"/>
      <c r="D64" s="223"/>
      <c r="E64" s="223"/>
      <c r="F64" s="223"/>
      <c r="G64" s="223"/>
      <c r="H64" s="223"/>
    </row>
  </sheetData>
  <mergeCells count="27">
    <mergeCell ref="A5:H5"/>
    <mergeCell ref="A6:H6"/>
    <mergeCell ref="A8:H8"/>
    <mergeCell ref="B48:E48"/>
    <mergeCell ref="G48:H48"/>
    <mergeCell ref="B27:C27"/>
    <mergeCell ref="B28:C28"/>
    <mergeCell ref="B29:C29"/>
    <mergeCell ref="B30:C30"/>
    <mergeCell ref="B35:C35"/>
    <mergeCell ref="B36:C36"/>
    <mergeCell ref="E1:H1"/>
    <mergeCell ref="F2:H2"/>
    <mergeCell ref="C38:C39"/>
    <mergeCell ref="E38:E39"/>
    <mergeCell ref="B47:C47"/>
    <mergeCell ref="G47:H47"/>
    <mergeCell ref="A9:G9"/>
    <mergeCell ref="A11:H11"/>
    <mergeCell ref="B13:C13"/>
    <mergeCell ref="D13:E13"/>
    <mergeCell ref="B17:F17"/>
    <mergeCell ref="A25:A26"/>
    <mergeCell ref="B25:C26"/>
    <mergeCell ref="D25:D26"/>
    <mergeCell ref="G25:H25"/>
    <mergeCell ref="A4:H4"/>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3_pielikums</vt:lpstr>
      <vt:lpstr>5_pielikums</vt:lpstr>
      <vt:lpstr>8_pielikums</vt:lpstr>
      <vt:lpstr>9_pielikums</vt:lpstr>
      <vt:lpstr>10_pielikums</vt:lpstr>
      <vt:lpstr>14_pielikums</vt:lpstr>
      <vt:lpstr>20_pielikums</vt:lpstr>
      <vt:lpstr>21_pielikums</vt:lpstr>
      <vt:lpstr>22_pielikums</vt:lpstr>
      <vt:lpstr>Sheet4</vt:lpstr>
      <vt:lpstr>'20_pielikums'!paterins</vt:lpstr>
      <vt:lpstr>'3_pielikums'!Print_Titles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Cirule</dc:creator>
  <cp:lastModifiedBy>Lilita Cirule</cp:lastModifiedBy>
  <cp:lastPrinted>2019-11-08T17:34:08Z</cp:lastPrinted>
  <dcterms:created xsi:type="dcterms:W3CDTF">2019-01-28T08:07:12Z</dcterms:created>
  <dcterms:modified xsi:type="dcterms:W3CDTF">2021-06-16T11:14:54Z</dcterms:modified>
</cp:coreProperties>
</file>