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7"/>
  <workbookPr filterPrivacy="1" defaultThemeVersion="124226"/>
  <xr:revisionPtr revIDLastSave="0" documentId="8_{3735AFED-3159-4661-B95F-20F1539A687D}" xr6:coauthVersionLast="36" xr6:coauthVersionMax="36" xr10:uidLastSave="{00000000-0000-0000-0000-000000000000}"/>
  <bookViews>
    <workbookView xWindow="0" yWindow="0" windowWidth="28800" windowHeight="10725" tabRatio="753" xr2:uid="{00000000-000D-0000-FFFF-FFFF00000000}"/>
  </bookViews>
  <sheets>
    <sheet name="1_pielik_GROZS_audžuģimene" sheetId="9" r:id="rId1"/>
    <sheet name="2_pielik_GROZS_spec.audžuģimene" sheetId="12" r:id="rId2"/>
    <sheet name="ikmēneša atbalsta fin.aprēķināš" sheetId="13" r:id="rId3"/>
  </sheets>
  <definedNames>
    <definedName name="_xlnm.Print_Titles" localSheetId="0">'1_pielik_GROZS_audžuģimene'!$4:$5</definedName>
    <definedName name="_xlnm.Print_Titles" localSheetId="1">'2_pielik_GROZS_spec.audžuģimene'!$4:$5</definedName>
  </definedNames>
  <calcPr calcId="191029"/>
</workbook>
</file>

<file path=xl/calcChain.xml><?xml version="1.0" encoding="utf-8"?>
<calcChain xmlns="http://schemas.openxmlformats.org/spreadsheetml/2006/main">
  <c r="F8" i="9" l="1"/>
  <c r="D11" i="12" l="1"/>
  <c r="D11" i="9"/>
  <c r="F17" i="9" l="1"/>
  <c r="F10" i="9"/>
  <c r="D8" i="9" l="1"/>
  <c r="F15" i="9" l="1"/>
  <c r="D13" i="9"/>
  <c r="F11" i="9"/>
  <c r="D9" i="9"/>
  <c r="F9" i="9" l="1"/>
  <c r="F14" i="9"/>
  <c r="F16" i="9"/>
  <c r="F13" i="9"/>
  <c r="F7" i="9" l="1"/>
  <c r="G7" i="9" s="1"/>
  <c r="F12" i="9"/>
  <c r="F17" i="12"/>
  <c r="F16" i="12"/>
  <c r="F15" i="12"/>
  <c r="F14" i="12"/>
  <c r="D13" i="12"/>
  <c r="F13" i="12" s="1"/>
  <c r="F11" i="12"/>
  <c r="F10" i="12"/>
  <c r="D9" i="12"/>
  <c r="F9" i="12" s="1"/>
  <c r="D8" i="12"/>
  <c r="F8" i="12" s="1"/>
  <c r="F6" i="9" l="1"/>
  <c r="G12" i="9"/>
  <c r="F7" i="12"/>
  <c r="G7" i="12" s="1"/>
  <c r="F12" i="12"/>
  <c r="G12" i="12" l="1"/>
  <c r="F6" i="12"/>
  <c r="G6" i="9"/>
  <c r="G6"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16" authorId="0" shapeId="0" xr:uid="{00000000-0006-0000-0100-000001000000}">
      <text>
        <r>
          <rPr>
            <b/>
            <sz val="9"/>
            <color indexed="81"/>
            <rFont val="Tahoma"/>
            <family val="2"/>
            <charset val="186"/>
          </rPr>
          <t>Author:</t>
        </r>
        <r>
          <rPr>
            <sz val="9"/>
            <color indexed="81"/>
            <rFont val="Tahoma"/>
            <family val="2"/>
            <charset val="186"/>
          </rPr>
          <t xml:space="preserve">
5 speciālisti + operatora telefons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7" authorId="0" shapeId="0" xr:uid="{00000000-0006-0000-0300-000001000000}">
      <text>
        <r>
          <rPr>
            <b/>
            <sz val="9"/>
            <color indexed="81"/>
            <rFont val="Tahoma"/>
            <family val="2"/>
            <charset val="186"/>
          </rPr>
          <t>Author:</t>
        </r>
        <r>
          <rPr>
            <sz val="9"/>
            <color indexed="81"/>
            <rFont val="Tahoma"/>
            <family val="2"/>
            <charset val="186"/>
          </rPr>
          <t xml:space="preserve">
Pārtraukums no bērna ievietošanas vai statusa piešķiršanas bez bērna ilgāks kā trīs sekojošie mēneši!!!</t>
        </r>
      </text>
    </comment>
    <comment ref="G13" authorId="0" shapeId="0" xr:uid="{00000000-0006-0000-0300-000002000000}">
      <text>
        <r>
          <rPr>
            <b/>
            <sz val="9"/>
            <color indexed="81"/>
            <rFont val="Tahoma"/>
            <family val="2"/>
            <charset val="186"/>
          </rPr>
          <t>Author:</t>
        </r>
        <r>
          <rPr>
            <sz val="9"/>
            <color indexed="81"/>
            <rFont val="Tahoma"/>
            <family val="2"/>
            <charset val="186"/>
          </rPr>
          <t xml:space="preserve">
Pārtraukums no bērna ievietošanas vai statusa piešķiršanas bez bērna ilgāks kā trīs sekojošie mēneši!!!</t>
        </r>
      </text>
    </comment>
  </commentList>
</comments>
</file>

<file path=xl/sharedStrings.xml><?xml version="1.0" encoding="utf-8"?>
<sst xmlns="http://schemas.openxmlformats.org/spreadsheetml/2006/main" count="200" uniqueCount="95">
  <si>
    <t>Nr. p. k.</t>
  </si>
  <si>
    <t>vienas vienības cena EURO, mēn</t>
  </si>
  <si>
    <t>Aprēķina paskaidrojums</t>
  </si>
  <si>
    <t>1.1.</t>
  </si>
  <si>
    <t>1.2.</t>
  </si>
  <si>
    <t>Izdevumi</t>
  </si>
  <si>
    <t>stundas</t>
  </si>
  <si>
    <t>Sociālais darbinieks</t>
  </si>
  <si>
    <t>slodze</t>
  </si>
  <si>
    <t>Psihologs/ AC darbinieks</t>
  </si>
  <si>
    <t>x</t>
  </si>
  <si>
    <t>Apmācība, supervīzija speciālistiem</t>
  </si>
  <si>
    <t>apmācība/ supervizija</t>
  </si>
  <si>
    <r>
      <t>vienību skaits (</t>
    </r>
    <r>
      <rPr>
        <i/>
        <sz val="12"/>
        <rFont val="Times New Roman"/>
        <family val="1"/>
        <charset val="186"/>
      </rPr>
      <t>vidēji uz vienu ģimeni gadā</t>
    </r>
    <r>
      <rPr>
        <sz val="12"/>
        <rFont val="Times New Roman"/>
        <family val="1"/>
        <charset val="186"/>
      </rPr>
      <t>)</t>
    </r>
  </si>
  <si>
    <t>Transporta noma</t>
  </si>
  <si>
    <t>Degvielas izdevumi</t>
  </si>
  <si>
    <t>km</t>
  </si>
  <si>
    <t>gads</t>
  </si>
  <si>
    <t>Sakaru nodrošināšana komunikācijai ar ģimeni (pieslēgums)</t>
  </si>
  <si>
    <t>1.1.2.</t>
  </si>
  <si>
    <t>1.1.1.</t>
  </si>
  <si>
    <t>1.1.3.</t>
  </si>
  <si>
    <t>1.2.1.</t>
  </si>
  <si>
    <t>1.2.2.</t>
  </si>
  <si>
    <t>1.2.3.</t>
  </si>
  <si>
    <t>1.2.4.</t>
  </si>
  <si>
    <t>Pakalpojuma nodrošināšanas izmaksas KOPĀ:</t>
  </si>
  <si>
    <t>Tiešās pakalpojuma izmaksas KOPĀ:</t>
  </si>
  <si>
    <t>Ar pakalpojuma organizēšanu saistītās izmaksas KOPĀ:</t>
  </si>
  <si>
    <t>Ikgadējā zināšanu pilnveidošana (8h)</t>
  </si>
  <si>
    <t>zināšanu pilnveide</t>
  </si>
  <si>
    <t>1.1.4.</t>
  </si>
  <si>
    <t>Koordinators un/vai centra vadītājs</t>
  </si>
  <si>
    <t xml:space="preserve">Uz vienu ģimeni plānotais nobraukto km skaits mēnesī ir 25 km, gadā 300 km. Viena km izdevumi pielīdzināti citos valsts sociālās rehabilitācijas pakalpojumu finansējuma grozos iekļautajām izmaksām, t.i., 0.09 euro/km. Aprēķins: 300km x 0.09 euro = 27 euro/gadā uz vienu ģimeni. Audžuģimeņu atbalsta grozā plānojot km skaitu uz vienu ģimeni iekļauts arī km skaits, kas nepieciešams arī jaunu audžuģimeņu piesaistei, veicinot audžuģimeņu un specializēto audžuģimeņu skaita pieaugumu. Nepieciešamības gadījumā Atbalsts centrs var nodrošināt ģimenes nokļūšanu pie speciālista. </t>
  </si>
  <si>
    <t>1.2.6.</t>
  </si>
  <si>
    <t>Finansējuma apmērs faktiski uz vienu specializēto audžuģimeni var būt mazāks vai lielāks, atbilstoši katras ģimenes individuālajām atbalsta plānam,  bet valsts finansējums nepārsniedz vidējo apmēru, kas plānots uz vienu ģimeni, maksājot noteikto finansējuma apmēru par vienai ģimeni sniegto atbalstu (gadā plānotā summa : 12 mēn = mēnesī plānotais finansējums Atbalsta centram izdevumu segšanai par sniegto atbalstu vienai audžuģimenei). Valsts atbalsta finansējums, izvērtējot katru gadījumu atsevišķi, var tikt novirzīts citu speciālistu/konsultāciju/semināru   u.t.t. , kas nav iekļauts grozā, apmaksai audžuvecākiem un/vai bērnam.</t>
  </si>
  <si>
    <t>Finansējuma apmērs faktiski uz vienu audžuģimeni var būt mazāks vai lielāks, atbilstoši katras ģimenes individuālajām atbalsta plānam,  bet valsts finansējums nepārsniedz vidējo apmēru, kas plānots uz vienu ģimeni, maksājot noteikto finansējuma apmēru par vienai ģimeni sniegto atbalstu (gadā plānotā summa : 12 mēn = mēnesī plānotais finansējums Atbalsta centram izdevumu segšanai par sniegto atbalstu vienai audžuģimenei). Valsts atbalsta finansējums, izvērtējot katru gadījumu atsevišķi, var tikt novirzīts citu speciālistu/konsultāciju/semināru   u.t.t. , kas nav iekļauts grozā, apmaksai audžuvecākiem un/vai bērnam.</t>
  </si>
  <si>
    <t xml:space="preserve">Aprēķinos pieņemts, ka viens Atbalsta centrs sniedz atbalstu gadā vidēji 77 audžuģimenēm un 15 specializētajām audžuģimenēm, kopā 92 ģimenēm. Automašīnas nomas izdevumi pielīdzināti citos valsts sociālās rehabilitācijas pakalpojumu finansējuma grozos iekļautajām izmaksām, t.i. 1 automašīnas noma mēnesī ir 353.82 euro. Izdevumi vidēji uz 1 ģimeni sagatavošanas/apmācību posmā kļūšanai par audžuģimeni aprēķins: 353.82 euro x 2a/m : 92 ģimenes  x  12 mēneši = 92.30 euro gadā. Audžuģimeņu atbalsta grozā iekļautie izdevumi par automašīnas nomas izdevumiem ietver arī jaunu audžuģimeņu piesaisti, veicinot audžuģimeņu un specializēto audžuģimeņu skaita pieaugumu. Nepieciešamības gadījumā Atbalsts centrs var nodrošināt ģimenes nokļūšanu pie speciālista. </t>
  </si>
  <si>
    <t xml:space="preserve">Atbilstoši MK 13.06.2017. not. Nr.338 "Prasības sociālo pakalpojumu sniedzējiem" sociālo pakalpojumu sniedzējs nodrošina darbiniekiem apmācība un supervizija. Atbalsta centra vadītājs, sociālais darbinieks un psihologs gadā saņem ne mazāk kā 21 h supervīziju un 24 h apmācību.                                                                                                                                                                                                                                                                                                                                                                                                                                                                                                                                                                                                             2015.gada 14.aprīla Ministru kabineta noteikumi Nr.193 Darbības programmas "Izaugsme un nodarbinātība" 9.2.1.specifiskā atbalsta mērķa "Paaugstināt sociālo dienestu darba efektivitāti un darbinieku profesionalitāti darbam ar riska situācijās esošām personām" 9.2.1.1.pasākuma "Profesionāla sociālā darba attīstība pašvaldībās" īstenošanas noteikumi 
18.1 6. supervīzijas pakalpojuma nodrošināšanai šo noteikumu 16.1. apakšpunktā minētās atbalstāmās darbības ietvaros vienam sociālā darba speciālistam par dalību vienā:
18.1 6.1. klātienes individuālajā supervīzijas sesijā – 30 euro (bez pievienotās vērtības nodokļa);
18.1 6.2. attālinātā individuālajā supervīzijas sesijā – 25 euro (bez pievienotās vērtības nodokļa);
18.1 6.3. grupas (grupas, komandas vai organizācijas) supervīzijas sesijā – 22 euro (bez pievienotās vērtības nodokļa).                                                                                                                                                                                                                       25.1 1.1.5. tas var nodrošināt vienas individuālās supervīzijas sesijas ilgumu – viena stunda un grupas, komandas vai organizācijas supervīzijas sesijas ilgumu – trīs stundas;                                                                                                                                                                                                                                                                Vidēja cena par 1 supervizijas sesiju (30 +25 +22):3 = 25.67 euro + PVN = 31.05 euro/3h = 10.35euro/1h.
Vienas personas vidējās apmācību izmaksas projektā ir aptuveni: 8 st. programma - 36.00 euro, 16 st. programma -72.00 euro un 24. st. programma -108 euro.                                                                                                                                                                                                                                                                                                                                         Atbalsta centrā plānoti vidēji 4 speciālisti - 1 centra vadītājs/koordinators, 3 sociālie darbinieki un/vai psihologi. Katram darbiniekiem gadā ne mazāk kā 21 h supervīzija, 24 h apmācība.                                                                                                                                                                                                                                                                                                                                       Aprēķins izdevumiem Atbalsta centram gadā: 1)Supervīzija: 4 darbinieki x 10.35 euro/h x 21 h = 869.40 euro 2) Apmācība:  4 darbinieki x 108 euro = 432.00 euro. KOPĀ AC 1 301.40 euro/gadā.  Aprēķinos pieņemts, ka viens Atbalsta centrs sniedz atbalstu gadā vidēji 77 audžuģimenēm un 15 specializētajām audžuģimenēm, kopā 92 ģimenēm (izdevumos neizdala ģimeņu apmācību audžuģimeņu vai specializētās audžuģimenes statusa iegūšanai). Aprēķins: 1 301.40 euro : 4 speciālisti  = 325.35 euro 1 speciālists : 92 ģimenes = 3.54 euro/gadā uz 1 ģimeni/ 1 speciālists x 4 speciālisti = 14.15 euro gadā/ 1 ģimene/4 speciālisti. </t>
  </si>
  <si>
    <t>BT lēmums par statusa piešķiršanu</t>
  </si>
  <si>
    <t>oktobris</t>
  </si>
  <si>
    <t>novembris</t>
  </si>
  <si>
    <t>decembris</t>
  </si>
  <si>
    <t>janvāris</t>
  </si>
  <si>
    <t>bērns ģimenē netiek ievietots</t>
  </si>
  <si>
    <t>februāris</t>
  </si>
  <si>
    <t>bērns ievietots ģimenē uz 1 dienu</t>
  </si>
  <si>
    <t>marts</t>
  </si>
  <si>
    <t>aprīlis</t>
  </si>
  <si>
    <t>maijs</t>
  </si>
  <si>
    <t>jūnijs</t>
  </si>
  <si>
    <t>10.okt.</t>
  </si>
  <si>
    <t>12.okt.</t>
  </si>
  <si>
    <t>5.janv.</t>
  </si>
  <si>
    <t>20.jūn.</t>
  </si>
  <si>
    <t>Piemērs Nr.1.</t>
  </si>
  <si>
    <t>Piemērs Nr.2.</t>
  </si>
  <si>
    <t>u.t.t.</t>
  </si>
  <si>
    <r>
      <t xml:space="preserve">AC vienošanās ar ģimeni par atbalsta sniegšanu </t>
    </r>
    <r>
      <rPr>
        <sz val="6"/>
        <color theme="1"/>
        <rFont val="Calibri"/>
        <family val="2"/>
        <charset val="186"/>
        <scheme val="minor"/>
      </rPr>
      <t>(spec.audžu ģim. bērniem ar VDEAK atzinumu papildu līgums par atlīdzības un mājokļa kompensācijas izmaksu)</t>
    </r>
  </si>
  <si>
    <t>ģiemene maina AC 15.decembrī</t>
  </si>
  <si>
    <t>AC X</t>
  </si>
  <si>
    <t>AC Y</t>
  </si>
  <si>
    <t>Piemērs Nr.3. Ģimene maina AC</t>
  </si>
  <si>
    <t>*Ja audžuģimenes statuss piešķirts pirms 01.07.2018., tad atskaites punkts ir 01.07.2018., t.i. par audžuģimenēm, kas audžuģimenes statusu ieguvušas pirms 01.07.2018., sniegto atbalstu AC saņem valsts finansējumu par 2018.gada jūliju, augustu, septembri un oktobri, ja bērns audžuģimenē šājā periodā vai novembrī netiek ievietots, tad finansējumu AC novembri vairs nesaņem. Ģimenei noslēgtā vienošanās par atbalsta saņemšanu turpina būt spēkā, līdz statusa izbeigšanai vai ģimenes lēmumam par AC maiņu.</t>
  </si>
  <si>
    <r>
      <t xml:space="preserve">Atbalsta centrs valsts finansējumu par ikmēneša atbalsta nodrošināšanu </t>
    </r>
    <r>
      <rPr>
        <b/>
        <sz val="11"/>
        <rFont val="Calibri"/>
        <family val="2"/>
        <charset val="186"/>
        <scheme val="minor"/>
      </rPr>
      <t xml:space="preserve">saņem par sniegto atbalstu aktīvām audžuģimenēm un specializētām audžuģimenēm:                                                                                                                                                                                                                                                                                                                                                                    1) nav pagājuši vairāk kā 3 sekojošie mēneši pēc 01.07.2018. vai mēneša, kad BT pieņēmusi  lēmumu par statusa piešķiršanu*                                                                                                                                                                                                           vai                                                                                                                                                                                                                                                                                                                                                                                                                  2)nav pagājuši vairāk kā 3 mēneši no pēdējās dienas, kad ģimenē ir bijis ievietots bērns . </t>
    </r>
  </si>
  <si>
    <r>
      <t xml:space="preserve">Finansējuma groza aprēķins Atbalsta centram par sniegto atbalstu </t>
    </r>
    <r>
      <rPr>
        <b/>
        <u/>
        <sz val="18"/>
        <rFont val="Times New Roman"/>
        <family val="1"/>
        <charset val="186"/>
      </rPr>
      <t>specializētai audžuģimenei</t>
    </r>
    <r>
      <rPr>
        <b/>
        <sz val="18"/>
        <rFont val="Times New Roman"/>
        <family val="1"/>
        <charset val="186"/>
      </rPr>
      <t xml:space="preserve"> gadā/mēnesī</t>
    </r>
  </si>
  <si>
    <r>
      <t xml:space="preserve">Finansējuma groza aprēķins Atbalsta centram par sniegto atbalstu </t>
    </r>
    <r>
      <rPr>
        <b/>
        <u/>
        <sz val="18"/>
        <rFont val="Times New Roman"/>
        <family val="1"/>
        <charset val="186"/>
      </rPr>
      <t xml:space="preserve">audžuģimenei </t>
    </r>
    <r>
      <rPr>
        <b/>
        <sz val="18"/>
        <rFont val="Times New Roman"/>
        <family val="1"/>
        <charset val="186"/>
      </rPr>
      <t>gadā/mēnesī</t>
    </r>
  </si>
  <si>
    <t>Aprēķinos pieņemts, ka viens Atbalsta centrs sniedz atbalstu gadā vidēji 92 ģimenēm.  Atbalsta centrā plānotie speciālisti: 1 centra koordinators, 3 psihologi/sociālie darbinieki. Lai nodrošinātu 4 speciālistus un 1 operatora posteni ar sakaru pakalpojumu (telefonsarunas neierobežotā daudzumā Latvijas teritorijā) nepieciešams 25.00 euro mēnesī, 300 euro gadā (vidējā tirgus cena 5.00 euro mēnesī par pieslēgumu, cena atbilstoši citos valsts apmaksātajos sociālās rehabilitācijas pakalpojumiem plānotajos izdevumos). Aprēķins: 60 euro/gadā: 92 ģimenes = 0.65 euro gadā/1 ģimene/1 pieslēgums x5 pieslēgumi = 3.26 euro/gadā/1 ģim./6 pieslēgumi. Ar grozā iekļautajiem sakaru izdevumiem tiek nodrošināta arī nepieciešamā komunikācija ar ģimenēm un audžuģimenēm sagatavošanas apmācību laikā kļūšanai par audžuģimeni vai specializēto audžuģimeni.</t>
  </si>
  <si>
    <r>
      <t xml:space="preserve">finansējuma apmērs uz vienu ģimeni vidēji* </t>
    </r>
    <r>
      <rPr>
        <u/>
        <sz val="12"/>
        <rFont val="Times New Roman"/>
        <family val="1"/>
        <charset val="186"/>
      </rPr>
      <t>gadā</t>
    </r>
  </si>
  <si>
    <t>finansējuma apmērs uz vienu ģimeni vidēji* mēnesī</t>
  </si>
  <si>
    <t>Grozā plānoto finansējumu par vienai ģimenei nodrošināto pakalpojumu un pakalpojuma pieejamības nodrošināšanu izmaksā par katru mēnesi atsevišķi, atbilstoši ģimeņu skaitam pārskata mēnesī, ja izpildās viens no zemāk esošiem punktiem:</t>
  </si>
  <si>
    <t>audžuģimenē ir ievietots bērns (pārskata mēnesī vienu dienu vai ilgāk) (ir BT vai policijas lēmums par bērna ievietošanu, nogādāšanu drošā vidē);</t>
  </si>
  <si>
    <t xml:space="preserve">                                                                                                                                                        </t>
  </si>
  <si>
    <t>finansējuma apmērs vidēji uz vienu ģimeni* mēnesī</t>
  </si>
  <si>
    <r>
      <t xml:space="preserve">finansējuma apmērs vidēji uz vienu ģimeni* </t>
    </r>
    <r>
      <rPr>
        <u/>
        <sz val="12"/>
        <rFont val="Times New Roman"/>
        <family val="1"/>
        <charset val="186"/>
      </rPr>
      <t>gadā</t>
    </r>
  </si>
  <si>
    <t>specializētā audžuģimenē ir ievietots bērns (pārskata mēnesī vienu dienu vai ilgāk) (ir BT vai policijas lēmums par bērna ievietošanu, nogādāšanu drošā vidē);</t>
  </si>
  <si>
    <t>nav pagājuši vairāk kā 3 sekojošie mēneši pēc 01.07.2018. vai mēneša, kad BT pieņēmusi lēmumu par specializētās audžuģimenes statusa piešķiršanu;</t>
  </si>
  <si>
    <t>nav pagājuši vairāk kā 3 sekojošie mēneši pēc 01.07.2018. vai mēneša, kad BT pieņēmusi lēmumu par audžuģimenes statusa piešķiršanu;</t>
  </si>
  <si>
    <t xml:space="preserve">nav pagājuši vairāk kā 3 sekojošie kalendārie mēneši no pēdējā mēneša (dienas), kad ģimenē ir bijis ievietots bērns (datums BT lēmumā par bērna ievietošanu).       </t>
  </si>
  <si>
    <t xml:space="preserve">nav pagājuši vairāk kā 3 sekojošie kalendārie mēneši no pēdējā mēneša (dienas), kad ģimenē ir bijis ievietots bērns (datums BT lēmumā par bērna ievietošanu, policijas lēmumā par nogādāšanu drošā vidē).       </t>
  </si>
  <si>
    <t xml:space="preserve"> Atalgojums pielīdzināts 30.11.2010. MK noteikumos Nr.1075 "Valsts un pašvaldību institūciju amatu katalogs",  noteiktai amatu saimei - 39. "Sociālais darbs", III A līmenim, saskaņā ar "Valsts un pašvaldību institūciju amatpersonu un darbinieku atlīdzības likumā" noteiktajai maksimālajai 8. mēnešalgu grupai EUR 1 093 apmērā.  Aprēķins: mēnešalga 1 093 + VSAOI 24.09% = 1 356.30 mēn/1 slodze. Speciālists, nepieciešamības gadījumā nodrošina atbalstu ģimenēm un audžuģimenēm apmācību laikā līdz BT lēmuma pieņemšanai par audžuģimenes vai specializētās audžuģimenes statusu, t.sk. nepieciešamo psihologa atzinu BT lēmuma pieņemšanai. Speciālista slodzes apjoma nepieciešamību Atbalsta centrā izvērtē individuāli, ņemot vērā ģimeņu aktivitāti/nepieciešamību problēmjautājumu risināšanā. Aprēķinos pieņemts, ka viens Atbalsta centrs sniedz atbalstu gadā vidēji 77 audžuģimenēm un 15 specializētajām audžuģimenēm, kopā 92 ģimenēm. Atbalsta centrā tiešo pakalpojumu nodrošināšanai plānotas 3 amata vietas (2 sociālie darbinieki un 1 psihologs, bet AC atbilstoši faktiskajai nepieciešamībai var vērtēt katra speciālista noslodzi un skaitu). Aprēķins: Psihologa atlīdzības izdevumi mēnesī 1356.30  x 1 slodze = 1356.30 euro.</t>
  </si>
  <si>
    <t>Izstrādā un vada ģimenes atbalsta plānu (kas ir sadalīts bērna individuālās attīstības plānā un ģimenes attīstības plānā).                                                                                                                                                                                                                                                                                                                                                                                                                                                                                                                                                                                                                                                                                                                                                                                                                          Atalgojums pielīdzināts 30.11.2010. MK noteikumos Nr.1075 "Valsts un pašvaldību institūciju amatu katalogs",  noteiktai amatu saimei - 39. "Sociālais darbs", III A līmenim, saskaņā ar "Valsts un pašvaldību institūciju amatpersonu un darbinieku atlīdzības likumā" noteiktajai maksimālajai 8. mēnešalgu grupai EUR 1 093 apmērā.  Aprēķins: mēnešalga 1 093 + VSAOI 24.09% = 1 356.30 mēn/1 slodze. Speciālists, nepieciešamības gadījumā nodrošina atbalstu ģimenēm un audžuģimenēm apmācību laikā līdz BT lēmuma pieņemšanai par audžuģimenes vai specializētās audžuģimenes statusu.   Aprēķinos pieņemts, ka viens Atbalsta centrs sniedz atbalstu gadā vidēji 77 audžuģimenēm un 15 specializētajām audžuģimenēm, kopā 92 ģimenēm. Atbalsta centrā tiešo pakalpojumu nodrošināšanai plānotas 3 amata vietas (2 sociālie darbinieki un 1 psihologs, bet AC atbilstoši faktiskajai nepieciešamībai var vērtēt katra speciālista noslodzi un skaitu). Aprēķins: Sociālā darbinieka atlīdzības izdevumi mēnesī 1356.30  x 2 slodzes = 2 712.60 euro.</t>
  </si>
  <si>
    <t xml:space="preserve"> Atalgojums pielīdzināts 30.11.2010. MK noteikumos Nr.1075 "Valsts un pašvaldību institūciju amatu katalogs",  noteiktai amatu saimei - 39. "Sociālais darbs", III A līmenim, saskaņā ar "Valsts un pašvaldību institūciju amatpersonu un darbinieku atlīdzības likumā" noteiktajai maksimālajai 8. mēnešalgu grupai EUR 1 093 apmērā.  Aprēķins: mēnešalga 1 093 + VSAOI 24.09% = 1 356.30 mēn/1 slodze. Speciālists, nepieciešamības gadījumā nodrošina atbalstu ģimenēm un audžuģimenēm apmācību laikā līdz BT lēmuma pieņemšanai par audžuģimenes vai specializētās audžuģimenes statusu, t.sk. nepieciešamo psihologa atzinu BT lēmuma pieņemšanai. Speciālista slodzes apjoma nepieciešamību Atbalsta centrā izvērtē individuāli, ņemot vērā ģimeņu aktivitāti/nepieciešamību problēmjautājumu risināšanā. Aprēķinos pieņemts, ka viens Atbalsta centrs sniedz atbalstu gadā vidēji 77 audžuģimenēm un 15 specializētajām audžuģimenēm, kopā 92 ģimenēm. Atbalsta centrā tiešo pakalpojumu nodrošināšanai plānotas 3 amata vietas (2 sociālie darbinieki un 1 psihologs, bet AC atbilstoši faktiskajai nepieciešamībai var vērtēt katra speciālista noslodzi un skaitu). Aprēķins: Psihologa atlīdzības izdevumi mēnesī 1356.30  x 1 slodze = 1356.30 euro</t>
  </si>
  <si>
    <t>Vidēji gadā 8h. Vienas audžuģimenes zināšanu pilnveidošanas izmaksas veidotas balstoties uz Valsts programmā bērnu un ģimenes stāvokļa uzlabošanai apmācību izdevumiem audžuģimenēm (izmaksas 45.05euro uz personu par 24h apmācību  (cena atbilstoši VBTI 21.02.2018. līgumam Nr.1-16/11). Aprēķinā stundu skaits gadā uz ģimeni  - 8h, katrā piektajā audžuģimenē audžuvecāks ir 1 (5 audžuģimenes = 9 audžuvecāki).</t>
  </si>
  <si>
    <t>Izstrādā un vada ģimenes atbalsta plānu (kas ir sadalīts bērna individuālās attīstības plānā un ģimenes attīstības plānā).                                                                                                                                                                                                                                                                                                                                                                                                                                                                                                                                                                                                                                                                                                                                                                                                                          Atalgojums pielīdzināts 30.11.2010. MK noteikumos Nr.1075 "Valsts un pašvaldību institūciju amatu katalogs",  noteiktai amatu saimei - 39. "Sociālais darbs", III A līmenim, saskaņā ar "Valsts un pašvaldību institūciju amatpersonu un darbinieku atlīdzības likumā" noteiktajai maksimālajai 8. mēnešalgu grupai EUR 1 093 apmērā.  Aprēķins: mēnešalga 1 093 + VSAOI 24.09% = 1 356.30 mēn/1 slodze. Speciālists, nepieciešamības gadījumā nodrošina atbalstu ģimenēm un audžuģimenēm apmācību laikā līdz BT lēmuma pieņemšanai par audžuģimenes vai specializētās audžuģimenes statusu. Aprēķinos pieņemts, ka viens Atbalsta centrs sniedz atbalstu gadā vidēji 77 audžuģimenēm un 15 specializētajām audžuģimenēm, kopā 92 ģimenēm. Atbalsta centrā tiešo pakalpojumu nodrošināšanai plānotas 3 amata vietas (2 sociālie darbinieki un 1 psihologs, bet AC atbilstoši faktiskajai nepieciešamībai var vērtēt katra speciālista noslodzi un skaitu). Aprēķins: Sociālā darbinieka atlīdzības izdevumi mēnesī 1356.30  x 2 slodzes = 2 712.60 euro.</t>
  </si>
  <si>
    <t xml:space="preserve">Ģimenei gadā plānotas 22.5 konsultācijas pie speciālistiem, kas nav AC darbinieki                                                                                                                                                                                                                                                                                                                                                                   </t>
  </si>
  <si>
    <t xml:space="preserve">Vidēji gadā 8h. Vienas audžuģimenes zināšanu pilnveidošanas izmaksas veidotas balstoties uz Valsts programmā bērnu un ģimenes stāvokļa uzlabošanai apmācību izdevumiem audžuģimenēm (izmaksas 45.05euro uz personu par 24h apmācību  (cena atbilstoši VBTI 21.02.2018. līgumam Nr.1-16/11). Aprēķinā stundu skaits gadā uz ģimeni  - 8h, katrā piektajā audžuģimenē audžuvecāks ir 1 (5 audžuģimenes = 9 audžuvecāki). </t>
  </si>
  <si>
    <t>Speciālisti, kas nav AC darbinieki</t>
  </si>
  <si>
    <t xml:space="preserve">Ģimenei gadā  plānotas 15.65 konsultācijas pie speciālistiem, kas nav AC darbinieki.                                                                                                                                                                                                                                                                                                                                             </t>
  </si>
  <si>
    <t>citi paklapojumi</t>
  </si>
  <si>
    <t>Mērķa grupas  un sadarbības partneru informēšana par atbalsta centra darbību un pieejamajiem pakalpojumiem. Ievērot atbalsta centru komunikācijas vadlīnijas. Iesaistīties kopīgajās komunikācijas kampaņās, ar mērķi piesaistīt jaunas ģimenes un veicināt uzņemošo ģimeņu skaita pieaugumu, kā arī prestižu sabiedrībā.  Informēt sabiedrību par uzņemošo ģimeņu darba specifiku un grūtībām. Atbalsta centra darba organizācijas, t.i., iekšējās kontroles sistēmas veidošana atbilstoši ārējo normatīvo aktu prasībām; atbalsta organizēšana/pārraudzība par audžuģimeņu kontaktu veidošanu un uzturēšanu ar bērna bioloģisko ģimeni,nepieciešamo resursu piesaistīšana atbalsta un konsultatīvās palīdzības sniegšanai, t.sk., piesaistot finansējumu no sadarbības partneriem, projektiem u.c.,nepieciešamos resursu piesaiste atbalsta un konsultatīvās palīdzības sniegšanai, t.sk., piesaistot finansējumu no sadarbības partneriem un projektiem, u.c. pienākumu veikšana.                                                                                                                                                                                                                                                                                                                                                                                                                                    Saskaņā ar MK 29.01.2013. noteikumiem Nr.66  atbilstoši 10 mēnešalgu grupai 3 kategorijas max ministriju padotībā esošajās iestādēs  noteiktā alga 1 287 EUR mēnesī. Aprēķins: mēnešalga 1 287 + VSAOI 24.09% = 1 597.04mēn/1 slodze. Aprēķinos pieņemts, ka viens Atbalsta centrs sniedz atbalstu gadā vidēji 92 ģimenēm. Aprēķins: atlīdzības izdevumi mēnesī 1597.04 euro</t>
  </si>
  <si>
    <t xml:space="preserve">Pakalpojumi, kas nepieciešami, lai nodrošinātu atbalstu audžuģimenēm un nav minēti citos groza punktos un kopējie izdevumi iekļaujas 1.2. izdevumu summā. Šiem izdevumiem ir jābūt pamatotiem, tai skaitā  veiktai atzīmei audžuģimenes atbalsta un tajā ievietotā bērna individuālās attīstības plānā. </t>
  </si>
  <si>
    <t xml:space="preserve">Pakalpojumi, kas nepieciešami, lai nodrošinātu atbalstu audžuģimenēm un nav minēti citos groza punktos un kopējie izdevumi iekļaujas 1.2. izdevumu summā. Šiem izdevumiem ir jābūt pamatotiem, tai skaitā veiktai atzīmei audžuģimenes atbalsta un tajā ievietotā bērna individuālās attīstības plānā. </t>
  </si>
  <si>
    <t xml:space="preserve">1.pielikums 
20__.gada _________ līgumam  Nr. _____ </t>
  </si>
  <si>
    <t>2.pielikums 20__.gada _________ līgumam  Nr. 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</si>
</sst>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4"/>
      <color rgb="FFFF0000"/>
      <name val="Times New Roman"/>
      <family val="1"/>
      <charset val="186"/>
    </font>
    <font>
      <b/>
      <sz val="14"/>
      <color rgb="FFFF0000"/>
      <name val="Times New Roman"/>
      <family val="1"/>
      <charset val="186"/>
    </font>
    <font>
      <b/>
      <sz val="18"/>
      <name val="Times New Roman"/>
      <family val="1"/>
      <charset val="186"/>
    </font>
    <font>
      <sz val="14"/>
      <name val="Times New Roman"/>
      <family val="1"/>
      <charset val="186"/>
    </font>
    <font>
      <b/>
      <sz val="16"/>
      <name val="Times New Roman"/>
      <family val="1"/>
      <charset val="186"/>
    </font>
    <font>
      <sz val="12"/>
      <name val="Times New Roman"/>
      <family val="1"/>
      <charset val="186"/>
    </font>
    <font>
      <i/>
      <sz val="12"/>
      <name val="Times New Roman"/>
      <family val="1"/>
      <charset val="186"/>
    </font>
    <font>
      <b/>
      <sz val="14"/>
      <name val="Times New Roman"/>
      <family val="1"/>
      <charset val="186"/>
    </font>
    <font>
      <i/>
      <sz val="14"/>
      <name val="Times New Roman"/>
      <family val="1"/>
      <charset val="186"/>
    </font>
    <font>
      <u/>
      <sz val="12"/>
      <name val="Times New Roman"/>
      <family val="1"/>
      <charset val="186"/>
    </font>
    <font>
      <b/>
      <u/>
      <sz val="18"/>
      <name val="Times New Roman"/>
      <family val="1"/>
      <charset val="186"/>
    </font>
    <font>
      <sz val="18"/>
      <name val="Times New Roman"/>
      <family val="1"/>
      <charset val="186"/>
    </font>
    <font>
      <sz val="9"/>
      <color indexed="81"/>
      <name val="Tahoma"/>
      <family val="2"/>
      <charset val="186"/>
    </font>
    <font>
      <b/>
      <sz val="9"/>
      <color indexed="81"/>
      <name val="Tahoma"/>
      <family val="2"/>
      <charset val="186"/>
    </font>
    <font>
      <sz val="8"/>
      <color theme="1"/>
      <name val="Calibri"/>
      <family val="2"/>
      <scheme val="minor"/>
    </font>
    <font>
      <sz val="9"/>
      <color theme="1"/>
      <name val="Calibri"/>
      <family val="2"/>
      <scheme val="minor"/>
    </font>
    <font>
      <b/>
      <sz val="11"/>
      <color rgb="FFFF0000"/>
      <name val="Calibri"/>
      <family val="2"/>
      <charset val="186"/>
      <scheme val="minor"/>
    </font>
    <font>
      <i/>
      <sz val="9"/>
      <color theme="1"/>
      <name val="Calibri"/>
      <family val="2"/>
      <charset val="186"/>
      <scheme val="minor"/>
    </font>
    <font>
      <sz val="9"/>
      <color rgb="FFFF0000"/>
      <name val="Calibri"/>
      <family val="2"/>
      <scheme val="minor"/>
    </font>
    <font>
      <i/>
      <sz val="8"/>
      <color theme="1"/>
      <name val="Calibri"/>
      <family val="2"/>
      <charset val="186"/>
      <scheme val="minor"/>
    </font>
    <font>
      <b/>
      <sz val="14"/>
      <color rgb="FFFF0000"/>
      <name val="Calibri"/>
      <family val="2"/>
      <charset val="186"/>
      <scheme val="minor"/>
    </font>
    <font>
      <i/>
      <sz val="12"/>
      <name val="Calibri"/>
      <family val="2"/>
      <charset val="186"/>
      <scheme val="minor"/>
    </font>
    <font>
      <sz val="12"/>
      <color theme="1"/>
      <name val="Calibri"/>
      <family val="2"/>
      <charset val="186"/>
      <scheme val="minor"/>
    </font>
    <font>
      <sz val="9"/>
      <name val="Calibri"/>
      <family val="2"/>
      <scheme val="minor"/>
    </font>
    <font>
      <sz val="6"/>
      <color theme="1"/>
      <name val="Calibri"/>
      <family val="2"/>
      <charset val="186"/>
      <scheme val="minor"/>
    </font>
    <font>
      <i/>
      <sz val="9"/>
      <color rgb="FFFF0000"/>
      <name val="Calibri"/>
      <family val="2"/>
      <charset val="186"/>
      <scheme val="minor"/>
    </font>
    <font>
      <b/>
      <sz val="11"/>
      <name val="Calibri"/>
      <family val="2"/>
      <charset val="186"/>
      <scheme val="minor"/>
    </font>
    <font>
      <i/>
      <sz val="18"/>
      <name val="Times New Roman"/>
      <family val="1"/>
      <charset val="186"/>
    </font>
    <font>
      <b/>
      <sz val="18"/>
      <color rgb="FFFF0000"/>
      <name val="Times New Roman"/>
      <family val="1"/>
      <charset val="186"/>
    </font>
    <font>
      <sz val="18"/>
      <color rgb="FFFF0000"/>
      <name val="Times New Roman"/>
      <family val="1"/>
      <charset val="186"/>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s>
  <borders count="4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dotted">
        <color auto="1"/>
      </left>
      <right/>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s>
  <cellStyleXfs count="1">
    <xf numFmtId="0" fontId="0" fillId="0" borderId="0"/>
  </cellStyleXfs>
  <cellXfs count="124">
    <xf numFmtId="0" fontId="0" fillId="0" borderId="0" xfId="0"/>
    <xf numFmtId="0" fontId="4" fillId="0" borderId="0" xfId="0" applyFont="1" applyAlignment="1">
      <alignment horizontal="center"/>
    </xf>
    <xf numFmtId="0" fontId="8" fillId="0" borderId="0" xfId="0" applyFont="1"/>
    <xf numFmtId="4" fontId="4" fillId="0" borderId="12" xfId="0" applyNumberFormat="1" applyFont="1" applyFill="1" applyBorder="1" applyAlignment="1">
      <alignment horizontal="center" vertical="center"/>
    </xf>
    <xf numFmtId="4" fontId="9" fillId="0" borderId="22" xfId="0" applyNumberFormat="1" applyFont="1" applyBorder="1" applyAlignment="1">
      <alignment horizontal="left" vertical="center" wrapText="1"/>
    </xf>
    <xf numFmtId="4" fontId="4" fillId="0" borderId="22" xfId="0" applyNumberFormat="1" applyFont="1" applyFill="1" applyBorder="1" applyAlignment="1">
      <alignment horizontal="right" vertical="center"/>
    </xf>
    <xf numFmtId="0" fontId="4" fillId="0" borderId="0" xfId="0" applyFont="1"/>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4" xfId="0" applyFont="1" applyBorder="1" applyAlignment="1">
      <alignment horizontal="left" vertical="center"/>
    </xf>
    <xf numFmtId="0" fontId="1" fillId="0" borderId="0" xfId="0" applyFont="1" applyAlignment="1">
      <alignment horizontal="center"/>
    </xf>
    <xf numFmtId="0" fontId="1" fillId="0" borderId="0" xfId="0" applyFont="1"/>
    <xf numFmtId="0" fontId="2" fillId="0" borderId="0" xfId="0" applyFont="1"/>
    <xf numFmtId="0" fontId="4" fillId="0" borderId="18" xfId="0" applyFont="1" applyBorder="1" applyAlignment="1">
      <alignment horizontal="left" vertical="center"/>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xf numFmtId="4" fontId="9" fillId="0" borderId="21" xfId="0" applyNumberFormat="1" applyFont="1" applyBorder="1" applyAlignment="1">
      <alignment horizontal="left" vertical="center" wrapText="1"/>
    </xf>
    <xf numFmtId="3" fontId="4" fillId="0" borderId="13" xfId="0" applyNumberFormat="1" applyFont="1" applyFill="1" applyBorder="1" applyAlignment="1">
      <alignment horizontal="center" vertical="center"/>
    </xf>
    <xf numFmtId="4" fontId="9" fillId="0" borderId="23" xfId="0" applyNumberFormat="1" applyFont="1" applyBorder="1" applyAlignment="1">
      <alignment horizontal="left" vertical="center" wrapText="1"/>
    </xf>
    <xf numFmtId="0" fontId="4" fillId="0" borderId="0" xfId="0" applyFont="1" applyAlignment="1">
      <alignment vertical="center" wrapText="1"/>
    </xf>
    <xf numFmtId="4" fontId="4" fillId="0" borderId="21" xfId="0" applyNumberFormat="1" applyFont="1" applyFill="1" applyBorder="1" applyAlignment="1">
      <alignment horizontal="right" vertical="center"/>
    </xf>
    <xf numFmtId="4" fontId="4" fillId="0" borderId="23" xfId="0" applyNumberFormat="1" applyFont="1" applyFill="1" applyBorder="1" applyAlignment="1">
      <alignment horizontal="right" vertical="center"/>
    </xf>
    <xf numFmtId="0" fontId="8" fillId="2" borderId="10" xfId="0" applyFont="1" applyFill="1" applyBorder="1" applyAlignment="1">
      <alignment vertical="center" wrapText="1"/>
    </xf>
    <xf numFmtId="4" fontId="8" fillId="2" borderId="24" xfId="0" applyNumberFormat="1" applyFont="1" applyFill="1" applyBorder="1" applyAlignment="1">
      <alignment vertical="center" wrapText="1"/>
    </xf>
    <xf numFmtId="0" fontId="4" fillId="0" borderId="16" xfId="0" applyFont="1" applyBorder="1" applyAlignment="1">
      <alignment horizontal="left" vertical="center" wrapText="1"/>
    </xf>
    <xf numFmtId="4" fontId="4" fillId="0" borderId="15" xfId="0" applyNumberFormat="1" applyFont="1" applyFill="1" applyBorder="1" applyAlignment="1">
      <alignment horizontal="right" vertical="center"/>
    </xf>
    <xf numFmtId="3" fontId="4" fillId="0" borderId="27" xfId="0" applyNumberFormat="1" applyFont="1" applyFill="1" applyBorder="1" applyAlignment="1">
      <alignment horizontal="center" vertical="center"/>
    </xf>
    <xf numFmtId="0" fontId="8" fillId="4" borderId="4" xfId="0" applyFont="1" applyFill="1" applyBorder="1" applyAlignment="1">
      <alignment horizontal="center" vertical="center" wrapText="1"/>
    </xf>
    <xf numFmtId="4" fontId="5" fillId="4" borderId="20" xfId="0" applyNumberFormat="1" applyFont="1" applyFill="1" applyBorder="1" applyAlignment="1">
      <alignment horizontal="right" vertical="center" wrapText="1"/>
    </xf>
    <xf numFmtId="2" fontId="5" fillId="4" borderId="20" xfId="0" applyNumberFormat="1" applyFont="1" applyFill="1" applyBorder="1" applyAlignment="1">
      <alignment horizontal="right" vertical="center" wrapText="1"/>
    </xf>
    <xf numFmtId="0" fontId="8" fillId="2" borderId="8" xfId="0" applyFont="1" applyFill="1" applyBorder="1" applyAlignment="1">
      <alignment horizontal="center" vertical="center"/>
    </xf>
    <xf numFmtId="2" fontId="8" fillId="2" borderId="24" xfId="0" applyNumberFormat="1" applyFont="1" applyFill="1" applyBorder="1" applyAlignment="1">
      <alignment vertical="center" wrapText="1"/>
    </xf>
    <xf numFmtId="0" fontId="9" fillId="4" borderId="7" xfId="0" applyFont="1" applyFill="1" applyBorder="1" applyAlignment="1">
      <alignment horizontal="left" vertical="center" wrapText="1"/>
    </xf>
    <xf numFmtId="4" fontId="4" fillId="0" borderId="26" xfId="0" applyNumberFormat="1" applyFont="1" applyFill="1" applyBorder="1" applyAlignment="1">
      <alignment horizontal="center" vertical="center"/>
    </xf>
    <xf numFmtId="4" fontId="4" fillId="0" borderId="30" xfId="0" applyNumberFormat="1" applyFont="1" applyFill="1" applyBorder="1" applyAlignment="1">
      <alignment horizontal="right" vertical="center"/>
    </xf>
    <xf numFmtId="4" fontId="4" fillId="0" borderId="31" xfId="0" applyNumberFormat="1" applyFont="1" applyFill="1" applyBorder="1" applyAlignment="1">
      <alignment horizontal="center" vertical="center"/>
    </xf>
    <xf numFmtId="4" fontId="4" fillId="0" borderId="32" xfId="0" applyNumberFormat="1" applyFont="1" applyFill="1" applyBorder="1" applyAlignment="1">
      <alignment horizontal="right" vertical="center"/>
    </xf>
    <xf numFmtId="0" fontId="4" fillId="0" borderId="34" xfId="0" applyFont="1" applyBorder="1" applyAlignment="1">
      <alignment horizontal="left" vertical="center"/>
    </xf>
    <xf numFmtId="0" fontId="4" fillId="0" borderId="30" xfId="0" applyFont="1" applyBorder="1" applyAlignment="1">
      <alignment horizontal="left" vertical="center" wrapText="1"/>
    </xf>
    <xf numFmtId="4" fontId="4" fillId="0" borderId="30" xfId="0" applyNumberFormat="1" applyFont="1" applyFill="1" applyBorder="1" applyAlignment="1">
      <alignment horizontal="center" vertical="center"/>
    </xf>
    <xf numFmtId="3" fontId="4" fillId="0" borderId="35" xfId="0" applyNumberFormat="1" applyFont="1" applyFill="1" applyBorder="1" applyAlignment="1">
      <alignment horizontal="center" vertical="center"/>
    </xf>
    <xf numFmtId="4" fontId="4" fillId="0" borderId="25" xfId="0" applyNumberFormat="1" applyFont="1" applyFill="1" applyBorder="1" applyAlignment="1">
      <alignment horizontal="right" vertical="center"/>
    </xf>
    <xf numFmtId="0" fontId="4" fillId="0" borderId="33" xfId="0" applyFont="1" applyBorder="1" applyAlignment="1">
      <alignment horizontal="left" vertical="center" wrapText="1"/>
    </xf>
    <xf numFmtId="4" fontId="4" fillId="0" borderId="33" xfId="0" applyNumberFormat="1" applyFont="1" applyFill="1" applyBorder="1" applyAlignment="1">
      <alignment horizontal="center" vertical="center"/>
    </xf>
    <xf numFmtId="4" fontId="9" fillId="0" borderId="32" xfId="0" applyNumberFormat="1" applyFont="1" applyBorder="1" applyAlignment="1">
      <alignment horizontal="left" vertical="center" wrapText="1"/>
    </xf>
    <xf numFmtId="0" fontId="4" fillId="0" borderId="36" xfId="0" applyFont="1" applyBorder="1" applyAlignment="1">
      <alignment horizontal="left" vertical="center" wrapText="1"/>
    </xf>
    <xf numFmtId="0" fontId="4" fillId="0" borderId="38" xfId="0" applyFont="1" applyBorder="1" applyAlignment="1">
      <alignment horizontal="left" vertical="center"/>
    </xf>
    <xf numFmtId="0" fontId="4" fillId="0" borderId="39" xfId="0" applyFont="1" applyBorder="1" applyAlignment="1">
      <alignment horizontal="left" vertical="center" wrapText="1"/>
    </xf>
    <xf numFmtId="4" fontId="4" fillId="0" borderId="40" xfId="0" applyNumberFormat="1" applyFont="1" applyFill="1" applyBorder="1" applyAlignment="1">
      <alignment horizontal="right" vertical="center"/>
    </xf>
    <xf numFmtId="4" fontId="4" fillId="0" borderId="41" xfId="0" applyNumberFormat="1" applyFont="1" applyFill="1" applyBorder="1" applyAlignment="1">
      <alignment horizontal="center" vertical="center"/>
    </xf>
    <xf numFmtId="4" fontId="4" fillId="0" borderId="37" xfId="0" applyNumberFormat="1" applyFont="1" applyFill="1" applyBorder="1" applyAlignment="1">
      <alignment horizontal="right" vertical="center"/>
    </xf>
    <xf numFmtId="4" fontId="9" fillId="0" borderId="37" xfId="0" applyNumberFormat="1" applyFont="1" applyBorder="1" applyAlignment="1">
      <alignment horizontal="left" vertical="center" wrapText="1"/>
    </xf>
    <xf numFmtId="0" fontId="15" fillId="0" borderId="0" xfId="0" applyFont="1" applyAlignment="1">
      <alignment horizontal="center" wrapText="1"/>
    </xf>
    <xf numFmtId="0" fontId="0" fillId="0" borderId="0" xfId="0" applyAlignment="1">
      <alignment horizontal="center"/>
    </xf>
    <xf numFmtId="0" fontId="0" fillId="0" borderId="0" xfId="0" applyAlignment="1">
      <alignment horizontal="center"/>
    </xf>
    <xf numFmtId="0" fontId="16" fillId="0" borderId="0" xfId="0" applyFont="1" applyAlignment="1">
      <alignment horizontal="center"/>
    </xf>
    <xf numFmtId="0" fontId="0" fillId="0" borderId="0" xfId="0" applyAlignment="1">
      <alignment horizontal="center"/>
    </xf>
    <xf numFmtId="0" fontId="19" fillId="0" borderId="0" xfId="0" applyFont="1" applyAlignment="1">
      <alignment horizontal="center"/>
    </xf>
    <xf numFmtId="0" fontId="20" fillId="0" borderId="0" xfId="0" applyFont="1" applyAlignment="1">
      <alignment horizontal="center" wrapText="1"/>
    </xf>
    <xf numFmtId="0" fontId="17" fillId="0" borderId="0" xfId="0" applyFont="1"/>
    <xf numFmtId="0" fontId="23" fillId="0" borderId="0" xfId="0" applyFont="1"/>
    <xf numFmtId="0" fontId="23" fillId="0" borderId="0" xfId="0" applyFont="1" applyAlignment="1">
      <alignment horizontal="center"/>
    </xf>
    <xf numFmtId="0" fontId="24" fillId="0" borderId="0" xfId="0" applyFont="1" applyAlignment="1">
      <alignment horizontal="center"/>
    </xf>
    <xf numFmtId="0" fontId="0" fillId="0" borderId="0" xfId="0" applyAlignment="1">
      <alignment vertical="top"/>
    </xf>
    <xf numFmtId="0" fontId="17" fillId="0" borderId="0" xfId="0" applyFont="1" applyAlignment="1">
      <alignment horizontal="center" vertical="top"/>
    </xf>
    <xf numFmtId="0" fontId="21" fillId="5" borderId="0" xfId="0" applyFont="1" applyFill="1" applyAlignment="1">
      <alignment horizontal="center" vertical="top"/>
    </xf>
    <xf numFmtId="0" fontId="22" fillId="0" borderId="0" xfId="0" applyFont="1" applyAlignment="1">
      <alignment horizontal="center" vertical="top"/>
    </xf>
    <xf numFmtId="0" fontId="18" fillId="0" borderId="0" xfId="0" applyFont="1" applyAlignment="1">
      <alignment wrapText="1"/>
    </xf>
    <xf numFmtId="0" fontId="0" fillId="0" borderId="0" xfId="0" applyAlignment="1">
      <alignment horizontal="right"/>
    </xf>
    <xf numFmtId="0" fontId="0" fillId="0" borderId="42" xfId="0" applyBorder="1"/>
    <xf numFmtId="0" fontId="26" fillId="3" borderId="42" xfId="0" applyFont="1" applyFill="1" applyBorder="1" applyAlignment="1">
      <alignment horizontal="center" wrapText="1"/>
    </xf>
    <xf numFmtId="0" fontId="17" fillId="0" borderId="42" xfId="0" applyFont="1" applyBorder="1" applyAlignment="1">
      <alignment horizontal="center" vertical="top"/>
    </xf>
    <xf numFmtId="0" fontId="30" fillId="0" borderId="0" xfId="0" applyFont="1"/>
    <xf numFmtId="0" fontId="29" fillId="0" borderId="0" xfId="0" applyFont="1"/>
    <xf numFmtId="0" fontId="30" fillId="0" borderId="0" xfId="0" applyFont="1" applyAlignment="1">
      <alignment horizontal="center"/>
    </xf>
    <xf numFmtId="0" fontId="12" fillId="0" borderId="0" xfId="0" applyFont="1"/>
    <xf numFmtId="0" fontId="28" fillId="0" borderId="0" xfId="0" applyFont="1" applyAlignment="1">
      <alignment horizontal="center" vertical="top"/>
    </xf>
    <xf numFmtId="4" fontId="8" fillId="0" borderId="0" xfId="0" applyNumberFormat="1" applyFont="1"/>
    <xf numFmtId="4" fontId="4" fillId="0" borderId="12" xfId="0" applyNumberFormat="1" applyFont="1" applyFill="1" applyBorder="1" applyAlignment="1">
      <alignment horizontal="right" vertical="center"/>
    </xf>
    <xf numFmtId="4" fontId="4" fillId="0" borderId="13" xfId="0" applyNumberFormat="1" applyFont="1" applyFill="1" applyBorder="1" applyAlignment="1">
      <alignment horizontal="center" vertical="center"/>
    </xf>
    <xf numFmtId="0" fontId="4" fillId="0" borderId="43" xfId="0" applyFont="1" applyBorder="1" applyAlignment="1">
      <alignment horizontal="left" vertical="center"/>
    </xf>
    <xf numFmtId="4" fontId="9" fillId="0" borderId="44" xfId="0" applyNumberFormat="1" applyFont="1" applyBorder="1" applyAlignment="1">
      <alignment horizontal="left" vertical="center" wrapText="1"/>
    </xf>
    <xf numFmtId="0" fontId="4" fillId="0" borderId="12" xfId="0" applyFont="1" applyBorder="1" applyAlignment="1">
      <alignment horizontal="left" vertical="center"/>
    </xf>
    <xf numFmtId="3" fontId="4" fillId="0" borderId="12" xfId="0" applyNumberFormat="1" applyFont="1" applyFill="1" applyBorder="1" applyAlignment="1">
      <alignment horizontal="center" vertical="center"/>
    </xf>
    <xf numFmtId="4" fontId="9" fillId="0" borderId="12" xfId="0" applyNumberFormat="1" applyFont="1" applyBorder="1" applyAlignment="1">
      <alignment horizontal="left" vertical="center" wrapText="1"/>
    </xf>
    <xf numFmtId="0" fontId="4" fillId="0" borderId="0" xfId="0" applyFont="1" applyAlignment="1">
      <alignment horizontal="right" wrapText="1"/>
    </xf>
    <xf numFmtId="4" fontId="4" fillId="0" borderId="5" xfId="0" applyNumberFormat="1" applyFont="1" applyFill="1" applyBorder="1" applyAlignment="1">
      <alignment horizontal="center" vertical="center"/>
    </xf>
    <xf numFmtId="4" fontId="2" fillId="0" borderId="0" xfId="0" applyNumberFormat="1" applyFont="1"/>
    <xf numFmtId="4" fontId="29" fillId="0" borderId="0" xfId="0" applyNumberFormat="1" applyFont="1"/>
    <xf numFmtId="0" fontId="4" fillId="0" borderId="0" xfId="0" applyFont="1" applyAlignment="1">
      <alignment horizontal="right" vertical="top" wrapText="1"/>
    </xf>
    <xf numFmtId="0" fontId="8" fillId="4" borderId="17"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2" borderId="17" xfId="0" applyFont="1" applyFill="1" applyBorder="1" applyAlignment="1">
      <alignment horizontal="left" vertical="center" wrapText="1"/>
    </xf>
    <xf numFmtId="0" fontId="8" fillId="2" borderId="9" xfId="0" applyFont="1" applyFill="1" applyBorder="1" applyAlignment="1">
      <alignment horizontal="left" vertical="center" wrapText="1"/>
    </xf>
    <xf numFmtId="4" fontId="4" fillId="0" borderId="19" xfId="0" applyNumberFormat="1" applyFont="1" applyFill="1" applyBorder="1" applyAlignment="1">
      <alignment horizontal="center" vertical="center"/>
    </xf>
    <xf numFmtId="4" fontId="4" fillId="0" borderId="25" xfId="0" applyNumberFormat="1" applyFont="1" applyFill="1" applyBorder="1" applyAlignment="1">
      <alignment horizontal="center" vertical="center"/>
    </xf>
    <xf numFmtId="4" fontId="4" fillId="0" borderId="20" xfId="0" applyNumberFormat="1" applyFont="1" applyFill="1" applyBorder="1" applyAlignment="1">
      <alignment horizontal="center" vertical="center"/>
    </xf>
    <xf numFmtId="0" fontId="28" fillId="0" borderId="0" xfId="0" applyFont="1" applyAlignment="1">
      <alignment horizontal="left" vertical="top" wrapText="1"/>
    </xf>
    <xf numFmtId="0" fontId="3"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Fill="1" applyBorder="1" applyAlignment="1">
      <alignment horizontal="center" wrapText="1"/>
    </xf>
    <xf numFmtId="0" fontId="6" fillId="0" borderId="5" xfId="0" applyFont="1" applyFill="1" applyBorder="1" applyAlignment="1">
      <alignment horizontal="center" wrapText="1"/>
    </xf>
    <xf numFmtId="0" fontId="6" fillId="0" borderId="3" xfId="0" applyFont="1" applyFill="1" applyBorder="1" applyAlignment="1">
      <alignment horizontal="center" wrapText="1"/>
    </xf>
    <xf numFmtId="0" fontId="6" fillId="0" borderId="6" xfId="0" applyFont="1" applyFill="1" applyBorder="1" applyAlignment="1">
      <alignment horizontal="center" wrapText="1"/>
    </xf>
    <xf numFmtId="4" fontId="6" fillId="0" borderId="19" xfId="0" applyNumberFormat="1" applyFont="1" applyFill="1" applyBorder="1" applyAlignment="1">
      <alignment horizontal="center" wrapText="1"/>
    </xf>
    <xf numFmtId="4" fontId="6" fillId="0" borderId="20" xfId="0" applyNumberFormat="1" applyFont="1" applyFill="1" applyBorder="1" applyAlignment="1">
      <alignment horizontal="center" wrapText="1"/>
    </xf>
    <xf numFmtId="0" fontId="6" fillId="0" borderId="19" xfId="0" applyFont="1" applyFill="1" applyBorder="1" applyAlignment="1">
      <alignment horizontal="center" wrapText="1"/>
    </xf>
    <xf numFmtId="0" fontId="6" fillId="0" borderId="20" xfId="0" applyFont="1" applyFill="1" applyBorder="1" applyAlignment="1">
      <alignment horizontal="center" wrapText="1"/>
    </xf>
    <xf numFmtId="0" fontId="6" fillId="0" borderId="19" xfId="0" applyFont="1" applyBorder="1" applyAlignment="1">
      <alignment horizontal="center" wrapText="1"/>
    </xf>
    <xf numFmtId="0" fontId="6" fillId="0" borderId="20" xfId="0" applyFont="1" applyBorder="1" applyAlignment="1">
      <alignment horizontal="center" wrapText="1"/>
    </xf>
    <xf numFmtId="0" fontId="6" fillId="0" borderId="3" xfId="0" applyFont="1" applyBorder="1" applyAlignment="1">
      <alignment horizontal="center" wrapText="1"/>
    </xf>
    <xf numFmtId="0" fontId="6" fillId="0" borderId="28" xfId="0" applyFont="1" applyBorder="1" applyAlignment="1">
      <alignment horizontal="center" wrapText="1"/>
    </xf>
    <xf numFmtId="0" fontId="6" fillId="0" borderId="6" xfId="0" applyFont="1" applyBorder="1" applyAlignment="1">
      <alignment horizontal="center" wrapText="1"/>
    </xf>
    <xf numFmtId="0" fontId="6" fillId="0" borderId="29" xfId="0" applyFont="1" applyBorder="1" applyAlignment="1">
      <alignment horizontal="center" wrapText="1"/>
    </xf>
    <xf numFmtId="0" fontId="28" fillId="0" borderId="0" xfId="0" applyFont="1" applyAlignment="1">
      <alignment horizontal="left" wrapText="1"/>
    </xf>
    <xf numFmtId="0" fontId="0" fillId="0" borderId="0" xfId="0" applyAlignment="1">
      <alignment horizontal="center"/>
    </xf>
    <xf numFmtId="0" fontId="17" fillId="0" borderId="0" xfId="0" applyFont="1" applyAlignment="1">
      <alignment horizontal="center" vertical="top"/>
    </xf>
    <xf numFmtId="0" fontId="18" fillId="0" borderId="0" xfId="0" applyFont="1" applyAlignment="1">
      <alignment horizontal="center"/>
    </xf>
    <xf numFmtId="0" fontId="17" fillId="0" borderId="0" xfId="0" applyFont="1" applyAlignment="1">
      <alignment horizontal="left" vertical="center" wrapText="1"/>
    </xf>
    <xf numFmtId="0" fontId="20" fillId="0" borderId="0" xfId="0" applyFont="1" applyAlignment="1">
      <alignment horizontal="left" vertical="top" wrapText="1"/>
    </xf>
    <xf numFmtId="0" fontId="0" fillId="3" borderId="42" xfId="0" applyFill="1" applyBorder="1" applyAlignment="1">
      <alignment horizontal="center"/>
    </xf>
  </cellXfs>
  <cellStyles count="1">
    <cellStyle name="Normal"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209555</xdr:colOff>
      <xdr:row>19</xdr:row>
      <xdr:rowOff>85724</xdr:rowOff>
    </xdr:from>
    <xdr:to>
      <xdr:col>3</xdr:col>
      <xdr:colOff>838206</xdr:colOff>
      <xdr:row>21</xdr:row>
      <xdr:rowOff>176212</xdr:rowOff>
    </xdr:to>
    <xdr:sp macro="" textlink="">
      <xdr:nvSpPr>
        <xdr:cNvPr id="3" name="Left Brace 2">
          <a:extLst>
            <a:ext uri="{FF2B5EF4-FFF2-40B4-BE49-F238E27FC236}">
              <a16:creationId xmlns:a16="http://schemas.microsoft.com/office/drawing/2014/main" id="{00000000-0008-0000-0500-000003000000}"/>
            </a:ext>
          </a:extLst>
        </xdr:cNvPr>
        <xdr:cNvSpPr/>
      </xdr:nvSpPr>
      <xdr:spPr>
        <a:xfrm rot="16200000">
          <a:off x="1150149" y="7889080"/>
          <a:ext cx="519113" cy="2400301"/>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lv-LV" sz="1100"/>
        </a:p>
      </xdr:txBody>
    </xdr:sp>
    <xdr:clientData/>
  </xdr:twoCellAnchor>
  <xdr:twoCellAnchor>
    <xdr:from>
      <xdr:col>4</xdr:col>
      <xdr:colOff>19051</xdr:colOff>
      <xdr:row>19</xdr:row>
      <xdr:rowOff>104772</xdr:rowOff>
    </xdr:from>
    <xdr:to>
      <xdr:col>9</xdr:col>
      <xdr:colOff>809626</xdr:colOff>
      <xdr:row>22</xdr:row>
      <xdr:rowOff>4760</xdr:rowOff>
    </xdr:to>
    <xdr:sp macro="" textlink="">
      <xdr:nvSpPr>
        <xdr:cNvPr id="5" name="Left Brace 4">
          <a:extLst>
            <a:ext uri="{FF2B5EF4-FFF2-40B4-BE49-F238E27FC236}">
              <a16:creationId xmlns:a16="http://schemas.microsoft.com/office/drawing/2014/main" id="{00000000-0008-0000-0500-000005000000}"/>
            </a:ext>
          </a:extLst>
        </xdr:cNvPr>
        <xdr:cNvSpPr/>
      </xdr:nvSpPr>
      <xdr:spPr>
        <a:xfrm rot="16200000">
          <a:off x="5074444" y="6460329"/>
          <a:ext cx="519113" cy="52959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lv-LV"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4.9989318521683403E-2"/>
  </sheetPr>
  <dimension ref="A1:I31"/>
  <sheetViews>
    <sheetView tabSelected="1" zoomScale="40" zoomScaleNormal="40" workbookViewId="0">
      <pane ySplit="5" topLeftCell="A6" activePane="bottomLeft" state="frozen"/>
      <selection pane="bottomLeft" activeCell="A2" sqref="A2:H2"/>
    </sheetView>
  </sheetViews>
  <sheetFormatPr defaultRowHeight="18.75" x14ac:dyDescent="0.3"/>
  <cols>
    <col min="1" max="1" width="7" style="10" customWidth="1"/>
    <col min="2" max="2" width="16.140625" style="11" customWidth="1"/>
    <col min="3" max="3" width="10.28515625" style="11" customWidth="1"/>
    <col min="4" max="4" width="12.28515625" style="12" customWidth="1"/>
    <col min="5" max="5" width="10.140625" style="12" customWidth="1"/>
    <col min="6" max="6" width="25.7109375" style="88" customWidth="1"/>
    <col min="7" max="7" width="18.28515625" style="12" customWidth="1"/>
    <col min="8" max="8" width="188.140625" style="12" customWidth="1"/>
    <col min="9" max="77" width="9.140625" style="11"/>
    <col min="78" max="78" width="24.7109375" style="11" customWidth="1"/>
    <col min="79" max="79" width="12" style="11" customWidth="1"/>
    <col min="80" max="80" width="9" style="11" customWidth="1"/>
    <col min="81" max="84" width="8.7109375" style="11" customWidth="1"/>
    <col min="85" max="85" width="8.5703125" style="11" customWidth="1"/>
    <col min="86" max="86" width="8.85546875" style="11" customWidth="1"/>
    <col min="87" max="88" width="11.5703125" style="11" customWidth="1"/>
    <col min="89" max="89" width="9.28515625" style="11" customWidth="1"/>
    <col min="90" max="90" width="40.42578125" style="11" customWidth="1"/>
    <col min="91" max="91" width="51.28515625" style="11" customWidth="1"/>
    <col min="92" max="93" width="9.140625" style="11" customWidth="1"/>
    <col min="94" max="333" width="9.140625" style="11"/>
    <col min="334" max="334" width="24.7109375" style="11" customWidth="1"/>
    <col min="335" max="335" width="12" style="11" customWidth="1"/>
    <col min="336" max="336" width="9" style="11" customWidth="1"/>
    <col min="337" max="340" width="8.7109375" style="11" customWidth="1"/>
    <col min="341" max="341" width="8.5703125" style="11" customWidth="1"/>
    <col min="342" max="342" width="8.85546875" style="11" customWidth="1"/>
    <col min="343" max="344" width="11.5703125" style="11" customWidth="1"/>
    <col min="345" max="345" width="9.28515625" style="11" customWidth="1"/>
    <col min="346" max="346" width="40.42578125" style="11" customWidth="1"/>
    <col min="347" max="347" width="51.28515625" style="11" customWidth="1"/>
    <col min="348" max="349" width="9.140625" style="11" customWidth="1"/>
    <col min="350" max="589" width="9.140625" style="11"/>
    <col min="590" max="590" width="24.7109375" style="11" customWidth="1"/>
    <col min="591" max="591" width="12" style="11" customWidth="1"/>
    <col min="592" max="592" width="9" style="11" customWidth="1"/>
    <col min="593" max="596" width="8.7109375" style="11" customWidth="1"/>
    <col min="597" max="597" width="8.5703125" style="11" customWidth="1"/>
    <col min="598" max="598" width="8.85546875" style="11" customWidth="1"/>
    <col min="599" max="600" width="11.5703125" style="11" customWidth="1"/>
    <col min="601" max="601" width="9.28515625" style="11" customWidth="1"/>
    <col min="602" max="602" width="40.42578125" style="11" customWidth="1"/>
    <col min="603" max="603" width="51.28515625" style="11" customWidth="1"/>
    <col min="604" max="605" width="9.140625" style="11" customWidth="1"/>
    <col min="606" max="845" width="9.140625" style="11"/>
    <col min="846" max="846" width="24.7109375" style="11" customWidth="1"/>
    <col min="847" max="847" width="12" style="11" customWidth="1"/>
    <col min="848" max="848" width="9" style="11" customWidth="1"/>
    <col min="849" max="852" width="8.7109375" style="11" customWidth="1"/>
    <col min="853" max="853" width="8.5703125" style="11" customWidth="1"/>
    <col min="854" max="854" width="8.85546875" style="11" customWidth="1"/>
    <col min="855" max="856" width="11.5703125" style="11" customWidth="1"/>
    <col min="857" max="857" width="9.28515625" style="11" customWidth="1"/>
    <col min="858" max="858" width="40.42578125" style="11" customWidth="1"/>
    <col min="859" max="859" width="51.28515625" style="11" customWidth="1"/>
    <col min="860" max="861" width="9.140625" style="11" customWidth="1"/>
    <col min="862" max="1101" width="9.140625" style="11"/>
    <col min="1102" max="1102" width="24.7109375" style="11" customWidth="1"/>
    <col min="1103" max="1103" width="12" style="11" customWidth="1"/>
    <col min="1104" max="1104" width="9" style="11" customWidth="1"/>
    <col min="1105" max="1108" width="8.7109375" style="11" customWidth="1"/>
    <col min="1109" max="1109" width="8.5703125" style="11" customWidth="1"/>
    <col min="1110" max="1110" width="8.85546875" style="11" customWidth="1"/>
    <col min="1111" max="1112" width="11.5703125" style="11" customWidth="1"/>
    <col min="1113" max="1113" width="9.28515625" style="11" customWidth="1"/>
    <col min="1114" max="1114" width="40.42578125" style="11" customWidth="1"/>
    <col min="1115" max="1115" width="51.28515625" style="11" customWidth="1"/>
    <col min="1116" max="1117" width="9.140625" style="11" customWidth="1"/>
    <col min="1118" max="1357" width="9.140625" style="11"/>
    <col min="1358" max="1358" width="24.7109375" style="11" customWidth="1"/>
    <col min="1359" max="1359" width="12" style="11" customWidth="1"/>
    <col min="1360" max="1360" width="9" style="11" customWidth="1"/>
    <col min="1361" max="1364" width="8.7109375" style="11" customWidth="1"/>
    <col min="1365" max="1365" width="8.5703125" style="11" customWidth="1"/>
    <col min="1366" max="1366" width="8.85546875" style="11" customWidth="1"/>
    <col min="1367" max="1368" width="11.5703125" style="11" customWidth="1"/>
    <col min="1369" max="1369" width="9.28515625" style="11" customWidth="1"/>
    <col min="1370" max="1370" width="40.42578125" style="11" customWidth="1"/>
    <col min="1371" max="1371" width="51.28515625" style="11" customWidth="1"/>
    <col min="1372" max="1373" width="9.140625" style="11" customWidth="1"/>
    <col min="1374" max="1613" width="9.140625" style="11"/>
    <col min="1614" max="1614" width="24.7109375" style="11" customWidth="1"/>
    <col min="1615" max="1615" width="12" style="11" customWidth="1"/>
    <col min="1616" max="1616" width="9" style="11" customWidth="1"/>
    <col min="1617" max="1620" width="8.7109375" style="11" customWidth="1"/>
    <col min="1621" max="1621" width="8.5703125" style="11" customWidth="1"/>
    <col min="1622" max="1622" width="8.85546875" style="11" customWidth="1"/>
    <col min="1623" max="1624" width="11.5703125" style="11" customWidth="1"/>
    <col min="1625" max="1625" width="9.28515625" style="11" customWidth="1"/>
    <col min="1626" max="1626" width="40.42578125" style="11" customWidth="1"/>
    <col min="1627" max="1627" width="51.28515625" style="11" customWidth="1"/>
    <col min="1628" max="1629" width="9.140625" style="11" customWidth="1"/>
    <col min="1630" max="1869" width="9.140625" style="11"/>
    <col min="1870" max="1870" width="24.7109375" style="11" customWidth="1"/>
    <col min="1871" max="1871" width="12" style="11" customWidth="1"/>
    <col min="1872" max="1872" width="9" style="11" customWidth="1"/>
    <col min="1873" max="1876" width="8.7109375" style="11" customWidth="1"/>
    <col min="1877" max="1877" width="8.5703125" style="11" customWidth="1"/>
    <col min="1878" max="1878" width="8.85546875" style="11" customWidth="1"/>
    <col min="1879" max="1880" width="11.5703125" style="11" customWidth="1"/>
    <col min="1881" max="1881" width="9.28515625" style="11" customWidth="1"/>
    <col min="1882" max="1882" width="40.42578125" style="11" customWidth="1"/>
    <col min="1883" max="1883" width="51.28515625" style="11" customWidth="1"/>
    <col min="1884" max="1885" width="9.140625" style="11" customWidth="1"/>
    <col min="1886" max="2125" width="9.140625" style="11"/>
    <col min="2126" max="2126" width="24.7109375" style="11" customWidth="1"/>
    <col min="2127" max="2127" width="12" style="11" customWidth="1"/>
    <col min="2128" max="2128" width="9" style="11" customWidth="1"/>
    <col min="2129" max="2132" width="8.7109375" style="11" customWidth="1"/>
    <col min="2133" max="2133" width="8.5703125" style="11" customWidth="1"/>
    <col min="2134" max="2134" width="8.85546875" style="11" customWidth="1"/>
    <col min="2135" max="2136" width="11.5703125" style="11" customWidth="1"/>
    <col min="2137" max="2137" width="9.28515625" style="11" customWidth="1"/>
    <col min="2138" max="2138" width="40.42578125" style="11" customWidth="1"/>
    <col min="2139" max="2139" width="51.28515625" style="11" customWidth="1"/>
    <col min="2140" max="2141" width="9.140625" style="11" customWidth="1"/>
    <col min="2142" max="2381" width="9.140625" style="11"/>
    <col min="2382" max="2382" width="24.7109375" style="11" customWidth="1"/>
    <col min="2383" max="2383" width="12" style="11" customWidth="1"/>
    <col min="2384" max="2384" width="9" style="11" customWidth="1"/>
    <col min="2385" max="2388" width="8.7109375" style="11" customWidth="1"/>
    <col min="2389" max="2389" width="8.5703125" style="11" customWidth="1"/>
    <col min="2390" max="2390" width="8.85546875" style="11" customWidth="1"/>
    <col min="2391" max="2392" width="11.5703125" style="11" customWidth="1"/>
    <col min="2393" max="2393" width="9.28515625" style="11" customWidth="1"/>
    <col min="2394" max="2394" width="40.42578125" style="11" customWidth="1"/>
    <col min="2395" max="2395" width="51.28515625" style="11" customWidth="1"/>
    <col min="2396" max="2397" width="9.140625" style="11" customWidth="1"/>
    <col min="2398" max="2637" width="9.140625" style="11"/>
    <col min="2638" max="2638" width="24.7109375" style="11" customWidth="1"/>
    <col min="2639" max="2639" width="12" style="11" customWidth="1"/>
    <col min="2640" max="2640" width="9" style="11" customWidth="1"/>
    <col min="2641" max="2644" width="8.7109375" style="11" customWidth="1"/>
    <col min="2645" max="2645" width="8.5703125" style="11" customWidth="1"/>
    <col min="2646" max="2646" width="8.85546875" style="11" customWidth="1"/>
    <col min="2647" max="2648" width="11.5703125" style="11" customWidth="1"/>
    <col min="2649" max="2649" width="9.28515625" style="11" customWidth="1"/>
    <col min="2650" max="2650" width="40.42578125" style="11" customWidth="1"/>
    <col min="2651" max="2651" width="51.28515625" style="11" customWidth="1"/>
    <col min="2652" max="2653" width="9.140625" style="11" customWidth="1"/>
    <col min="2654" max="2893" width="9.140625" style="11"/>
    <col min="2894" max="2894" width="24.7109375" style="11" customWidth="1"/>
    <col min="2895" max="2895" width="12" style="11" customWidth="1"/>
    <col min="2896" max="2896" width="9" style="11" customWidth="1"/>
    <col min="2897" max="2900" width="8.7109375" style="11" customWidth="1"/>
    <col min="2901" max="2901" width="8.5703125" style="11" customWidth="1"/>
    <col min="2902" max="2902" width="8.85546875" style="11" customWidth="1"/>
    <col min="2903" max="2904" width="11.5703125" style="11" customWidth="1"/>
    <col min="2905" max="2905" width="9.28515625" style="11" customWidth="1"/>
    <col min="2906" max="2906" width="40.42578125" style="11" customWidth="1"/>
    <col min="2907" max="2907" width="51.28515625" style="11" customWidth="1"/>
    <col min="2908" max="2909" width="9.140625" style="11" customWidth="1"/>
    <col min="2910" max="3149" width="9.140625" style="11"/>
    <col min="3150" max="3150" width="24.7109375" style="11" customWidth="1"/>
    <col min="3151" max="3151" width="12" style="11" customWidth="1"/>
    <col min="3152" max="3152" width="9" style="11" customWidth="1"/>
    <col min="3153" max="3156" width="8.7109375" style="11" customWidth="1"/>
    <col min="3157" max="3157" width="8.5703125" style="11" customWidth="1"/>
    <col min="3158" max="3158" width="8.85546875" style="11" customWidth="1"/>
    <col min="3159" max="3160" width="11.5703125" style="11" customWidth="1"/>
    <col min="3161" max="3161" width="9.28515625" style="11" customWidth="1"/>
    <col min="3162" max="3162" width="40.42578125" style="11" customWidth="1"/>
    <col min="3163" max="3163" width="51.28515625" style="11" customWidth="1"/>
    <col min="3164" max="3165" width="9.140625" style="11" customWidth="1"/>
    <col min="3166" max="3405" width="9.140625" style="11"/>
    <col min="3406" max="3406" width="24.7109375" style="11" customWidth="1"/>
    <col min="3407" max="3407" width="12" style="11" customWidth="1"/>
    <col min="3408" max="3408" width="9" style="11" customWidth="1"/>
    <col min="3409" max="3412" width="8.7109375" style="11" customWidth="1"/>
    <col min="3413" max="3413" width="8.5703125" style="11" customWidth="1"/>
    <col min="3414" max="3414" width="8.85546875" style="11" customWidth="1"/>
    <col min="3415" max="3416" width="11.5703125" style="11" customWidth="1"/>
    <col min="3417" max="3417" width="9.28515625" style="11" customWidth="1"/>
    <col min="3418" max="3418" width="40.42578125" style="11" customWidth="1"/>
    <col min="3419" max="3419" width="51.28515625" style="11" customWidth="1"/>
    <col min="3420" max="3421" width="9.140625" style="11" customWidth="1"/>
    <col min="3422" max="3661" width="9.140625" style="11"/>
    <col min="3662" max="3662" width="24.7109375" style="11" customWidth="1"/>
    <col min="3663" max="3663" width="12" style="11" customWidth="1"/>
    <col min="3664" max="3664" width="9" style="11" customWidth="1"/>
    <col min="3665" max="3668" width="8.7109375" style="11" customWidth="1"/>
    <col min="3669" max="3669" width="8.5703125" style="11" customWidth="1"/>
    <col min="3670" max="3670" width="8.85546875" style="11" customWidth="1"/>
    <col min="3671" max="3672" width="11.5703125" style="11" customWidth="1"/>
    <col min="3673" max="3673" width="9.28515625" style="11" customWidth="1"/>
    <col min="3674" max="3674" width="40.42578125" style="11" customWidth="1"/>
    <col min="3675" max="3675" width="51.28515625" style="11" customWidth="1"/>
    <col min="3676" max="3677" width="9.140625" style="11" customWidth="1"/>
    <col min="3678" max="3917" width="9.140625" style="11"/>
    <col min="3918" max="3918" width="24.7109375" style="11" customWidth="1"/>
    <col min="3919" max="3919" width="12" style="11" customWidth="1"/>
    <col min="3920" max="3920" width="9" style="11" customWidth="1"/>
    <col min="3921" max="3924" width="8.7109375" style="11" customWidth="1"/>
    <col min="3925" max="3925" width="8.5703125" style="11" customWidth="1"/>
    <col min="3926" max="3926" width="8.85546875" style="11" customWidth="1"/>
    <col min="3927" max="3928" width="11.5703125" style="11" customWidth="1"/>
    <col min="3929" max="3929" width="9.28515625" style="11" customWidth="1"/>
    <col min="3930" max="3930" width="40.42578125" style="11" customWidth="1"/>
    <col min="3931" max="3931" width="51.28515625" style="11" customWidth="1"/>
    <col min="3932" max="3933" width="9.140625" style="11" customWidth="1"/>
    <col min="3934" max="4173" width="9.140625" style="11"/>
    <col min="4174" max="4174" width="24.7109375" style="11" customWidth="1"/>
    <col min="4175" max="4175" width="12" style="11" customWidth="1"/>
    <col min="4176" max="4176" width="9" style="11" customWidth="1"/>
    <col min="4177" max="4180" width="8.7109375" style="11" customWidth="1"/>
    <col min="4181" max="4181" width="8.5703125" style="11" customWidth="1"/>
    <col min="4182" max="4182" width="8.85546875" style="11" customWidth="1"/>
    <col min="4183" max="4184" width="11.5703125" style="11" customWidth="1"/>
    <col min="4185" max="4185" width="9.28515625" style="11" customWidth="1"/>
    <col min="4186" max="4186" width="40.42578125" style="11" customWidth="1"/>
    <col min="4187" max="4187" width="51.28515625" style="11" customWidth="1"/>
    <col min="4188" max="4189" width="9.140625" style="11" customWidth="1"/>
    <col min="4190" max="4429" width="9.140625" style="11"/>
    <col min="4430" max="4430" width="24.7109375" style="11" customWidth="1"/>
    <col min="4431" max="4431" width="12" style="11" customWidth="1"/>
    <col min="4432" max="4432" width="9" style="11" customWidth="1"/>
    <col min="4433" max="4436" width="8.7109375" style="11" customWidth="1"/>
    <col min="4437" max="4437" width="8.5703125" style="11" customWidth="1"/>
    <col min="4438" max="4438" width="8.85546875" style="11" customWidth="1"/>
    <col min="4439" max="4440" width="11.5703125" style="11" customWidth="1"/>
    <col min="4441" max="4441" width="9.28515625" style="11" customWidth="1"/>
    <col min="4442" max="4442" width="40.42578125" style="11" customWidth="1"/>
    <col min="4443" max="4443" width="51.28515625" style="11" customWidth="1"/>
    <col min="4444" max="4445" width="9.140625" style="11" customWidth="1"/>
    <col min="4446" max="4685" width="9.140625" style="11"/>
    <col min="4686" max="4686" width="24.7109375" style="11" customWidth="1"/>
    <col min="4687" max="4687" width="12" style="11" customWidth="1"/>
    <col min="4688" max="4688" width="9" style="11" customWidth="1"/>
    <col min="4689" max="4692" width="8.7109375" style="11" customWidth="1"/>
    <col min="4693" max="4693" width="8.5703125" style="11" customWidth="1"/>
    <col min="4694" max="4694" width="8.85546875" style="11" customWidth="1"/>
    <col min="4695" max="4696" width="11.5703125" style="11" customWidth="1"/>
    <col min="4697" max="4697" width="9.28515625" style="11" customWidth="1"/>
    <col min="4698" max="4698" width="40.42578125" style="11" customWidth="1"/>
    <col min="4699" max="4699" width="51.28515625" style="11" customWidth="1"/>
    <col min="4700" max="4701" width="9.140625" style="11" customWidth="1"/>
    <col min="4702" max="4941" width="9.140625" style="11"/>
    <col min="4942" max="4942" width="24.7109375" style="11" customWidth="1"/>
    <col min="4943" max="4943" width="12" style="11" customWidth="1"/>
    <col min="4944" max="4944" width="9" style="11" customWidth="1"/>
    <col min="4945" max="4948" width="8.7109375" style="11" customWidth="1"/>
    <col min="4949" max="4949" width="8.5703125" style="11" customWidth="1"/>
    <col min="4950" max="4950" width="8.85546875" style="11" customWidth="1"/>
    <col min="4951" max="4952" width="11.5703125" style="11" customWidth="1"/>
    <col min="4953" max="4953" width="9.28515625" style="11" customWidth="1"/>
    <col min="4954" max="4954" width="40.42578125" style="11" customWidth="1"/>
    <col min="4955" max="4955" width="51.28515625" style="11" customWidth="1"/>
    <col min="4956" max="4957" width="9.140625" style="11" customWidth="1"/>
    <col min="4958" max="5197" width="9.140625" style="11"/>
    <col min="5198" max="5198" width="24.7109375" style="11" customWidth="1"/>
    <col min="5199" max="5199" width="12" style="11" customWidth="1"/>
    <col min="5200" max="5200" width="9" style="11" customWidth="1"/>
    <col min="5201" max="5204" width="8.7109375" style="11" customWidth="1"/>
    <col min="5205" max="5205" width="8.5703125" style="11" customWidth="1"/>
    <col min="5206" max="5206" width="8.85546875" style="11" customWidth="1"/>
    <col min="5207" max="5208" width="11.5703125" style="11" customWidth="1"/>
    <col min="5209" max="5209" width="9.28515625" style="11" customWidth="1"/>
    <col min="5210" max="5210" width="40.42578125" style="11" customWidth="1"/>
    <col min="5211" max="5211" width="51.28515625" style="11" customWidth="1"/>
    <col min="5212" max="5213" width="9.140625" style="11" customWidth="1"/>
    <col min="5214" max="5453" width="9.140625" style="11"/>
    <col min="5454" max="5454" width="24.7109375" style="11" customWidth="1"/>
    <col min="5455" max="5455" width="12" style="11" customWidth="1"/>
    <col min="5456" max="5456" width="9" style="11" customWidth="1"/>
    <col min="5457" max="5460" width="8.7109375" style="11" customWidth="1"/>
    <col min="5461" max="5461" width="8.5703125" style="11" customWidth="1"/>
    <col min="5462" max="5462" width="8.85546875" style="11" customWidth="1"/>
    <col min="5463" max="5464" width="11.5703125" style="11" customWidth="1"/>
    <col min="5465" max="5465" width="9.28515625" style="11" customWidth="1"/>
    <col min="5466" max="5466" width="40.42578125" style="11" customWidth="1"/>
    <col min="5467" max="5467" width="51.28515625" style="11" customWidth="1"/>
    <col min="5468" max="5469" width="9.140625" style="11" customWidth="1"/>
    <col min="5470" max="5709" width="9.140625" style="11"/>
    <col min="5710" max="5710" width="24.7109375" style="11" customWidth="1"/>
    <col min="5711" max="5711" width="12" style="11" customWidth="1"/>
    <col min="5712" max="5712" width="9" style="11" customWidth="1"/>
    <col min="5713" max="5716" width="8.7109375" style="11" customWidth="1"/>
    <col min="5717" max="5717" width="8.5703125" style="11" customWidth="1"/>
    <col min="5718" max="5718" width="8.85546875" style="11" customWidth="1"/>
    <col min="5719" max="5720" width="11.5703125" style="11" customWidth="1"/>
    <col min="5721" max="5721" width="9.28515625" style="11" customWidth="1"/>
    <col min="5722" max="5722" width="40.42578125" style="11" customWidth="1"/>
    <col min="5723" max="5723" width="51.28515625" style="11" customWidth="1"/>
    <col min="5724" max="5725" width="9.140625" style="11" customWidth="1"/>
    <col min="5726" max="5965" width="9.140625" style="11"/>
    <col min="5966" max="5966" width="24.7109375" style="11" customWidth="1"/>
    <col min="5967" max="5967" width="12" style="11" customWidth="1"/>
    <col min="5968" max="5968" width="9" style="11" customWidth="1"/>
    <col min="5969" max="5972" width="8.7109375" style="11" customWidth="1"/>
    <col min="5973" max="5973" width="8.5703125" style="11" customWidth="1"/>
    <col min="5974" max="5974" width="8.85546875" style="11" customWidth="1"/>
    <col min="5975" max="5976" width="11.5703125" style="11" customWidth="1"/>
    <col min="5977" max="5977" width="9.28515625" style="11" customWidth="1"/>
    <col min="5978" max="5978" width="40.42578125" style="11" customWidth="1"/>
    <col min="5979" max="5979" width="51.28515625" style="11" customWidth="1"/>
    <col min="5980" max="5981" width="9.140625" style="11" customWidth="1"/>
    <col min="5982" max="6221" width="9.140625" style="11"/>
    <col min="6222" max="6222" width="24.7109375" style="11" customWidth="1"/>
    <col min="6223" max="6223" width="12" style="11" customWidth="1"/>
    <col min="6224" max="6224" width="9" style="11" customWidth="1"/>
    <col min="6225" max="6228" width="8.7109375" style="11" customWidth="1"/>
    <col min="6229" max="6229" width="8.5703125" style="11" customWidth="1"/>
    <col min="6230" max="6230" width="8.85546875" style="11" customWidth="1"/>
    <col min="6231" max="6232" width="11.5703125" style="11" customWidth="1"/>
    <col min="6233" max="6233" width="9.28515625" style="11" customWidth="1"/>
    <col min="6234" max="6234" width="40.42578125" style="11" customWidth="1"/>
    <col min="6235" max="6235" width="51.28515625" style="11" customWidth="1"/>
    <col min="6236" max="6237" width="9.140625" style="11" customWidth="1"/>
    <col min="6238" max="6477" width="9.140625" style="11"/>
    <col min="6478" max="6478" width="24.7109375" style="11" customWidth="1"/>
    <col min="6479" max="6479" width="12" style="11" customWidth="1"/>
    <col min="6480" max="6480" width="9" style="11" customWidth="1"/>
    <col min="6481" max="6484" width="8.7109375" style="11" customWidth="1"/>
    <col min="6485" max="6485" width="8.5703125" style="11" customWidth="1"/>
    <col min="6486" max="6486" width="8.85546875" style="11" customWidth="1"/>
    <col min="6487" max="6488" width="11.5703125" style="11" customWidth="1"/>
    <col min="6489" max="6489" width="9.28515625" style="11" customWidth="1"/>
    <col min="6490" max="6490" width="40.42578125" style="11" customWidth="1"/>
    <col min="6491" max="6491" width="51.28515625" style="11" customWidth="1"/>
    <col min="6492" max="6493" width="9.140625" style="11" customWidth="1"/>
    <col min="6494" max="6733" width="9.140625" style="11"/>
    <col min="6734" max="6734" width="24.7109375" style="11" customWidth="1"/>
    <col min="6735" max="6735" width="12" style="11" customWidth="1"/>
    <col min="6736" max="6736" width="9" style="11" customWidth="1"/>
    <col min="6737" max="6740" width="8.7109375" style="11" customWidth="1"/>
    <col min="6741" max="6741" width="8.5703125" style="11" customWidth="1"/>
    <col min="6742" max="6742" width="8.85546875" style="11" customWidth="1"/>
    <col min="6743" max="6744" width="11.5703125" style="11" customWidth="1"/>
    <col min="6745" max="6745" width="9.28515625" style="11" customWidth="1"/>
    <col min="6746" max="6746" width="40.42578125" style="11" customWidth="1"/>
    <col min="6747" max="6747" width="51.28515625" style="11" customWidth="1"/>
    <col min="6748" max="6749" width="9.140625" style="11" customWidth="1"/>
    <col min="6750" max="6989" width="9.140625" style="11"/>
    <col min="6990" max="6990" width="24.7109375" style="11" customWidth="1"/>
    <col min="6991" max="6991" width="12" style="11" customWidth="1"/>
    <col min="6992" max="6992" width="9" style="11" customWidth="1"/>
    <col min="6993" max="6996" width="8.7109375" style="11" customWidth="1"/>
    <col min="6997" max="6997" width="8.5703125" style="11" customWidth="1"/>
    <col min="6998" max="6998" width="8.85546875" style="11" customWidth="1"/>
    <col min="6999" max="7000" width="11.5703125" style="11" customWidth="1"/>
    <col min="7001" max="7001" width="9.28515625" style="11" customWidth="1"/>
    <col min="7002" max="7002" width="40.42578125" style="11" customWidth="1"/>
    <col min="7003" max="7003" width="51.28515625" style="11" customWidth="1"/>
    <col min="7004" max="7005" width="9.140625" style="11" customWidth="1"/>
    <col min="7006" max="7245" width="9.140625" style="11"/>
    <col min="7246" max="7246" width="24.7109375" style="11" customWidth="1"/>
    <col min="7247" max="7247" width="12" style="11" customWidth="1"/>
    <col min="7248" max="7248" width="9" style="11" customWidth="1"/>
    <col min="7249" max="7252" width="8.7109375" style="11" customWidth="1"/>
    <col min="7253" max="7253" width="8.5703125" style="11" customWidth="1"/>
    <col min="7254" max="7254" width="8.85546875" style="11" customWidth="1"/>
    <col min="7255" max="7256" width="11.5703125" style="11" customWidth="1"/>
    <col min="7257" max="7257" width="9.28515625" style="11" customWidth="1"/>
    <col min="7258" max="7258" width="40.42578125" style="11" customWidth="1"/>
    <col min="7259" max="7259" width="51.28515625" style="11" customWidth="1"/>
    <col min="7260" max="7261" width="9.140625" style="11" customWidth="1"/>
    <col min="7262" max="7501" width="9.140625" style="11"/>
    <col min="7502" max="7502" width="24.7109375" style="11" customWidth="1"/>
    <col min="7503" max="7503" width="12" style="11" customWidth="1"/>
    <col min="7504" max="7504" width="9" style="11" customWidth="1"/>
    <col min="7505" max="7508" width="8.7109375" style="11" customWidth="1"/>
    <col min="7509" max="7509" width="8.5703125" style="11" customWidth="1"/>
    <col min="7510" max="7510" width="8.85546875" style="11" customWidth="1"/>
    <col min="7511" max="7512" width="11.5703125" style="11" customWidth="1"/>
    <col min="7513" max="7513" width="9.28515625" style="11" customWidth="1"/>
    <col min="7514" max="7514" width="40.42578125" style="11" customWidth="1"/>
    <col min="7515" max="7515" width="51.28515625" style="11" customWidth="1"/>
    <col min="7516" max="7517" width="9.140625" style="11" customWidth="1"/>
    <col min="7518" max="7757" width="9.140625" style="11"/>
    <col min="7758" max="7758" width="24.7109375" style="11" customWidth="1"/>
    <col min="7759" max="7759" width="12" style="11" customWidth="1"/>
    <col min="7760" max="7760" width="9" style="11" customWidth="1"/>
    <col min="7761" max="7764" width="8.7109375" style="11" customWidth="1"/>
    <col min="7765" max="7765" width="8.5703125" style="11" customWidth="1"/>
    <col min="7766" max="7766" width="8.85546875" style="11" customWidth="1"/>
    <col min="7767" max="7768" width="11.5703125" style="11" customWidth="1"/>
    <col min="7769" max="7769" width="9.28515625" style="11" customWidth="1"/>
    <col min="7770" max="7770" width="40.42578125" style="11" customWidth="1"/>
    <col min="7771" max="7771" width="51.28515625" style="11" customWidth="1"/>
    <col min="7772" max="7773" width="9.140625" style="11" customWidth="1"/>
    <col min="7774" max="8013" width="9.140625" style="11"/>
    <col min="8014" max="8014" width="24.7109375" style="11" customWidth="1"/>
    <col min="8015" max="8015" width="12" style="11" customWidth="1"/>
    <col min="8016" max="8016" width="9" style="11" customWidth="1"/>
    <col min="8017" max="8020" width="8.7109375" style="11" customWidth="1"/>
    <col min="8021" max="8021" width="8.5703125" style="11" customWidth="1"/>
    <col min="8022" max="8022" width="8.85546875" style="11" customWidth="1"/>
    <col min="8023" max="8024" width="11.5703125" style="11" customWidth="1"/>
    <col min="8025" max="8025" width="9.28515625" style="11" customWidth="1"/>
    <col min="8026" max="8026" width="40.42578125" style="11" customWidth="1"/>
    <col min="8027" max="8027" width="51.28515625" style="11" customWidth="1"/>
    <col min="8028" max="8029" width="9.140625" style="11" customWidth="1"/>
    <col min="8030" max="8269" width="9.140625" style="11"/>
    <col min="8270" max="8270" width="24.7109375" style="11" customWidth="1"/>
    <col min="8271" max="8271" width="12" style="11" customWidth="1"/>
    <col min="8272" max="8272" width="9" style="11" customWidth="1"/>
    <col min="8273" max="8276" width="8.7109375" style="11" customWidth="1"/>
    <col min="8277" max="8277" width="8.5703125" style="11" customWidth="1"/>
    <col min="8278" max="8278" width="8.85546875" style="11" customWidth="1"/>
    <col min="8279" max="8280" width="11.5703125" style="11" customWidth="1"/>
    <col min="8281" max="8281" width="9.28515625" style="11" customWidth="1"/>
    <col min="8282" max="8282" width="40.42578125" style="11" customWidth="1"/>
    <col min="8283" max="8283" width="51.28515625" style="11" customWidth="1"/>
    <col min="8284" max="8285" width="9.140625" style="11" customWidth="1"/>
    <col min="8286" max="8525" width="9.140625" style="11"/>
    <col min="8526" max="8526" width="24.7109375" style="11" customWidth="1"/>
    <col min="8527" max="8527" width="12" style="11" customWidth="1"/>
    <col min="8528" max="8528" width="9" style="11" customWidth="1"/>
    <col min="8529" max="8532" width="8.7109375" style="11" customWidth="1"/>
    <col min="8533" max="8533" width="8.5703125" style="11" customWidth="1"/>
    <col min="8534" max="8534" width="8.85546875" style="11" customWidth="1"/>
    <col min="8535" max="8536" width="11.5703125" style="11" customWidth="1"/>
    <col min="8537" max="8537" width="9.28515625" style="11" customWidth="1"/>
    <col min="8538" max="8538" width="40.42578125" style="11" customWidth="1"/>
    <col min="8539" max="8539" width="51.28515625" style="11" customWidth="1"/>
    <col min="8540" max="8541" width="9.140625" style="11" customWidth="1"/>
    <col min="8542" max="8781" width="9.140625" style="11"/>
    <col min="8782" max="8782" width="24.7109375" style="11" customWidth="1"/>
    <col min="8783" max="8783" width="12" style="11" customWidth="1"/>
    <col min="8784" max="8784" width="9" style="11" customWidth="1"/>
    <col min="8785" max="8788" width="8.7109375" style="11" customWidth="1"/>
    <col min="8789" max="8789" width="8.5703125" style="11" customWidth="1"/>
    <col min="8790" max="8790" width="8.85546875" style="11" customWidth="1"/>
    <col min="8791" max="8792" width="11.5703125" style="11" customWidth="1"/>
    <col min="8793" max="8793" width="9.28515625" style="11" customWidth="1"/>
    <col min="8794" max="8794" width="40.42578125" style="11" customWidth="1"/>
    <col min="8795" max="8795" width="51.28515625" style="11" customWidth="1"/>
    <col min="8796" max="8797" width="9.140625" style="11" customWidth="1"/>
    <col min="8798" max="9037" width="9.140625" style="11"/>
    <col min="9038" max="9038" width="24.7109375" style="11" customWidth="1"/>
    <col min="9039" max="9039" width="12" style="11" customWidth="1"/>
    <col min="9040" max="9040" width="9" style="11" customWidth="1"/>
    <col min="9041" max="9044" width="8.7109375" style="11" customWidth="1"/>
    <col min="9045" max="9045" width="8.5703125" style="11" customWidth="1"/>
    <col min="9046" max="9046" width="8.85546875" style="11" customWidth="1"/>
    <col min="9047" max="9048" width="11.5703125" style="11" customWidth="1"/>
    <col min="9049" max="9049" width="9.28515625" style="11" customWidth="1"/>
    <col min="9050" max="9050" width="40.42578125" style="11" customWidth="1"/>
    <col min="9051" max="9051" width="51.28515625" style="11" customWidth="1"/>
    <col min="9052" max="9053" width="9.140625" style="11" customWidth="1"/>
    <col min="9054" max="9293" width="9.140625" style="11"/>
    <col min="9294" max="9294" width="24.7109375" style="11" customWidth="1"/>
    <col min="9295" max="9295" width="12" style="11" customWidth="1"/>
    <col min="9296" max="9296" width="9" style="11" customWidth="1"/>
    <col min="9297" max="9300" width="8.7109375" style="11" customWidth="1"/>
    <col min="9301" max="9301" width="8.5703125" style="11" customWidth="1"/>
    <col min="9302" max="9302" width="8.85546875" style="11" customWidth="1"/>
    <col min="9303" max="9304" width="11.5703125" style="11" customWidth="1"/>
    <col min="9305" max="9305" width="9.28515625" style="11" customWidth="1"/>
    <col min="9306" max="9306" width="40.42578125" style="11" customWidth="1"/>
    <col min="9307" max="9307" width="51.28515625" style="11" customWidth="1"/>
    <col min="9308" max="9309" width="9.140625" style="11" customWidth="1"/>
    <col min="9310" max="9549" width="9.140625" style="11"/>
    <col min="9550" max="9550" width="24.7109375" style="11" customWidth="1"/>
    <col min="9551" max="9551" width="12" style="11" customWidth="1"/>
    <col min="9552" max="9552" width="9" style="11" customWidth="1"/>
    <col min="9553" max="9556" width="8.7109375" style="11" customWidth="1"/>
    <col min="9557" max="9557" width="8.5703125" style="11" customWidth="1"/>
    <col min="9558" max="9558" width="8.85546875" style="11" customWidth="1"/>
    <col min="9559" max="9560" width="11.5703125" style="11" customWidth="1"/>
    <col min="9561" max="9561" width="9.28515625" style="11" customWidth="1"/>
    <col min="9562" max="9562" width="40.42578125" style="11" customWidth="1"/>
    <col min="9563" max="9563" width="51.28515625" style="11" customWidth="1"/>
    <col min="9564" max="9565" width="9.140625" style="11" customWidth="1"/>
    <col min="9566" max="9805" width="9.140625" style="11"/>
    <col min="9806" max="9806" width="24.7109375" style="11" customWidth="1"/>
    <col min="9807" max="9807" width="12" style="11" customWidth="1"/>
    <col min="9808" max="9808" width="9" style="11" customWidth="1"/>
    <col min="9809" max="9812" width="8.7109375" style="11" customWidth="1"/>
    <col min="9813" max="9813" width="8.5703125" style="11" customWidth="1"/>
    <col min="9814" max="9814" width="8.85546875" style="11" customWidth="1"/>
    <col min="9815" max="9816" width="11.5703125" style="11" customWidth="1"/>
    <col min="9817" max="9817" width="9.28515625" style="11" customWidth="1"/>
    <col min="9818" max="9818" width="40.42578125" style="11" customWidth="1"/>
    <col min="9819" max="9819" width="51.28515625" style="11" customWidth="1"/>
    <col min="9820" max="9821" width="9.140625" style="11" customWidth="1"/>
    <col min="9822" max="10061" width="9.140625" style="11"/>
    <col min="10062" max="10062" width="24.7109375" style="11" customWidth="1"/>
    <col min="10063" max="10063" width="12" style="11" customWidth="1"/>
    <col min="10064" max="10064" width="9" style="11" customWidth="1"/>
    <col min="10065" max="10068" width="8.7109375" style="11" customWidth="1"/>
    <col min="10069" max="10069" width="8.5703125" style="11" customWidth="1"/>
    <col min="10070" max="10070" width="8.85546875" style="11" customWidth="1"/>
    <col min="10071" max="10072" width="11.5703125" style="11" customWidth="1"/>
    <col min="10073" max="10073" width="9.28515625" style="11" customWidth="1"/>
    <col min="10074" max="10074" width="40.42578125" style="11" customWidth="1"/>
    <col min="10075" max="10075" width="51.28515625" style="11" customWidth="1"/>
    <col min="10076" max="10077" width="9.140625" style="11" customWidth="1"/>
    <col min="10078" max="10317" width="9.140625" style="11"/>
    <col min="10318" max="10318" width="24.7109375" style="11" customWidth="1"/>
    <col min="10319" max="10319" width="12" style="11" customWidth="1"/>
    <col min="10320" max="10320" width="9" style="11" customWidth="1"/>
    <col min="10321" max="10324" width="8.7109375" style="11" customWidth="1"/>
    <col min="10325" max="10325" width="8.5703125" style="11" customWidth="1"/>
    <col min="10326" max="10326" width="8.85546875" style="11" customWidth="1"/>
    <col min="10327" max="10328" width="11.5703125" style="11" customWidth="1"/>
    <col min="10329" max="10329" width="9.28515625" style="11" customWidth="1"/>
    <col min="10330" max="10330" width="40.42578125" style="11" customWidth="1"/>
    <col min="10331" max="10331" width="51.28515625" style="11" customWidth="1"/>
    <col min="10332" max="10333" width="9.140625" style="11" customWidth="1"/>
    <col min="10334" max="10573" width="9.140625" style="11"/>
    <col min="10574" max="10574" width="24.7109375" style="11" customWidth="1"/>
    <col min="10575" max="10575" width="12" style="11" customWidth="1"/>
    <col min="10576" max="10576" width="9" style="11" customWidth="1"/>
    <col min="10577" max="10580" width="8.7109375" style="11" customWidth="1"/>
    <col min="10581" max="10581" width="8.5703125" style="11" customWidth="1"/>
    <col min="10582" max="10582" width="8.85546875" style="11" customWidth="1"/>
    <col min="10583" max="10584" width="11.5703125" style="11" customWidth="1"/>
    <col min="10585" max="10585" width="9.28515625" style="11" customWidth="1"/>
    <col min="10586" max="10586" width="40.42578125" style="11" customWidth="1"/>
    <col min="10587" max="10587" width="51.28515625" style="11" customWidth="1"/>
    <col min="10588" max="10589" width="9.140625" style="11" customWidth="1"/>
    <col min="10590" max="10829" width="9.140625" style="11"/>
    <col min="10830" max="10830" width="24.7109375" style="11" customWidth="1"/>
    <col min="10831" max="10831" width="12" style="11" customWidth="1"/>
    <col min="10832" max="10832" width="9" style="11" customWidth="1"/>
    <col min="10833" max="10836" width="8.7109375" style="11" customWidth="1"/>
    <col min="10837" max="10837" width="8.5703125" style="11" customWidth="1"/>
    <col min="10838" max="10838" width="8.85546875" style="11" customWidth="1"/>
    <col min="10839" max="10840" width="11.5703125" style="11" customWidth="1"/>
    <col min="10841" max="10841" width="9.28515625" style="11" customWidth="1"/>
    <col min="10842" max="10842" width="40.42578125" style="11" customWidth="1"/>
    <col min="10843" max="10843" width="51.28515625" style="11" customWidth="1"/>
    <col min="10844" max="10845" width="9.140625" style="11" customWidth="1"/>
    <col min="10846" max="11085" width="9.140625" style="11"/>
    <col min="11086" max="11086" width="24.7109375" style="11" customWidth="1"/>
    <col min="11087" max="11087" width="12" style="11" customWidth="1"/>
    <col min="11088" max="11088" width="9" style="11" customWidth="1"/>
    <col min="11089" max="11092" width="8.7109375" style="11" customWidth="1"/>
    <col min="11093" max="11093" width="8.5703125" style="11" customWidth="1"/>
    <col min="11094" max="11094" width="8.85546875" style="11" customWidth="1"/>
    <col min="11095" max="11096" width="11.5703125" style="11" customWidth="1"/>
    <col min="11097" max="11097" width="9.28515625" style="11" customWidth="1"/>
    <col min="11098" max="11098" width="40.42578125" style="11" customWidth="1"/>
    <col min="11099" max="11099" width="51.28515625" style="11" customWidth="1"/>
    <col min="11100" max="11101" width="9.140625" style="11" customWidth="1"/>
    <col min="11102" max="11341" width="9.140625" style="11"/>
    <col min="11342" max="11342" width="24.7109375" style="11" customWidth="1"/>
    <col min="11343" max="11343" width="12" style="11" customWidth="1"/>
    <col min="11344" max="11344" width="9" style="11" customWidth="1"/>
    <col min="11345" max="11348" width="8.7109375" style="11" customWidth="1"/>
    <col min="11349" max="11349" width="8.5703125" style="11" customWidth="1"/>
    <col min="11350" max="11350" width="8.85546875" style="11" customWidth="1"/>
    <col min="11351" max="11352" width="11.5703125" style="11" customWidth="1"/>
    <col min="11353" max="11353" width="9.28515625" style="11" customWidth="1"/>
    <col min="11354" max="11354" width="40.42578125" style="11" customWidth="1"/>
    <col min="11355" max="11355" width="51.28515625" style="11" customWidth="1"/>
    <col min="11356" max="11357" width="9.140625" style="11" customWidth="1"/>
    <col min="11358" max="11597" width="9.140625" style="11"/>
    <col min="11598" max="11598" width="24.7109375" style="11" customWidth="1"/>
    <col min="11599" max="11599" width="12" style="11" customWidth="1"/>
    <col min="11600" max="11600" width="9" style="11" customWidth="1"/>
    <col min="11601" max="11604" width="8.7109375" style="11" customWidth="1"/>
    <col min="11605" max="11605" width="8.5703125" style="11" customWidth="1"/>
    <col min="11606" max="11606" width="8.85546875" style="11" customWidth="1"/>
    <col min="11607" max="11608" width="11.5703125" style="11" customWidth="1"/>
    <col min="11609" max="11609" width="9.28515625" style="11" customWidth="1"/>
    <col min="11610" max="11610" width="40.42578125" style="11" customWidth="1"/>
    <col min="11611" max="11611" width="51.28515625" style="11" customWidth="1"/>
    <col min="11612" max="11613" width="9.140625" style="11" customWidth="1"/>
    <col min="11614" max="11853" width="9.140625" style="11"/>
    <col min="11854" max="11854" width="24.7109375" style="11" customWidth="1"/>
    <col min="11855" max="11855" width="12" style="11" customWidth="1"/>
    <col min="11856" max="11856" width="9" style="11" customWidth="1"/>
    <col min="11857" max="11860" width="8.7109375" style="11" customWidth="1"/>
    <col min="11861" max="11861" width="8.5703125" style="11" customWidth="1"/>
    <col min="11862" max="11862" width="8.85546875" style="11" customWidth="1"/>
    <col min="11863" max="11864" width="11.5703125" style="11" customWidth="1"/>
    <col min="11865" max="11865" width="9.28515625" style="11" customWidth="1"/>
    <col min="11866" max="11866" width="40.42578125" style="11" customWidth="1"/>
    <col min="11867" max="11867" width="51.28515625" style="11" customWidth="1"/>
    <col min="11868" max="11869" width="9.140625" style="11" customWidth="1"/>
    <col min="11870" max="12109" width="9.140625" style="11"/>
    <col min="12110" max="12110" width="24.7109375" style="11" customWidth="1"/>
    <col min="12111" max="12111" width="12" style="11" customWidth="1"/>
    <col min="12112" max="12112" width="9" style="11" customWidth="1"/>
    <col min="12113" max="12116" width="8.7109375" style="11" customWidth="1"/>
    <col min="12117" max="12117" width="8.5703125" style="11" customWidth="1"/>
    <col min="12118" max="12118" width="8.85546875" style="11" customWidth="1"/>
    <col min="12119" max="12120" width="11.5703125" style="11" customWidth="1"/>
    <col min="12121" max="12121" width="9.28515625" style="11" customWidth="1"/>
    <col min="12122" max="12122" width="40.42578125" style="11" customWidth="1"/>
    <col min="12123" max="12123" width="51.28515625" style="11" customWidth="1"/>
    <col min="12124" max="12125" width="9.140625" style="11" customWidth="1"/>
    <col min="12126" max="12365" width="9.140625" style="11"/>
    <col min="12366" max="12366" width="24.7109375" style="11" customWidth="1"/>
    <col min="12367" max="12367" width="12" style="11" customWidth="1"/>
    <col min="12368" max="12368" width="9" style="11" customWidth="1"/>
    <col min="12369" max="12372" width="8.7109375" style="11" customWidth="1"/>
    <col min="12373" max="12373" width="8.5703125" style="11" customWidth="1"/>
    <col min="12374" max="12374" width="8.85546875" style="11" customWidth="1"/>
    <col min="12375" max="12376" width="11.5703125" style="11" customWidth="1"/>
    <col min="12377" max="12377" width="9.28515625" style="11" customWidth="1"/>
    <col min="12378" max="12378" width="40.42578125" style="11" customWidth="1"/>
    <col min="12379" max="12379" width="51.28515625" style="11" customWidth="1"/>
    <col min="12380" max="12381" width="9.140625" style="11" customWidth="1"/>
    <col min="12382" max="12621" width="9.140625" style="11"/>
    <col min="12622" max="12622" width="24.7109375" style="11" customWidth="1"/>
    <col min="12623" max="12623" width="12" style="11" customWidth="1"/>
    <col min="12624" max="12624" width="9" style="11" customWidth="1"/>
    <col min="12625" max="12628" width="8.7109375" style="11" customWidth="1"/>
    <col min="12629" max="12629" width="8.5703125" style="11" customWidth="1"/>
    <col min="12630" max="12630" width="8.85546875" style="11" customWidth="1"/>
    <col min="12631" max="12632" width="11.5703125" style="11" customWidth="1"/>
    <col min="12633" max="12633" width="9.28515625" style="11" customWidth="1"/>
    <col min="12634" max="12634" width="40.42578125" style="11" customWidth="1"/>
    <col min="12635" max="12635" width="51.28515625" style="11" customWidth="1"/>
    <col min="12636" max="12637" width="9.140625" style="11" customWidth="1"/>
    <col min="12638" max="12877" width="9.140625" style="11"/>
    <col min="12878" max="12878" width="24.7109375" style="11" customWidth="1"/>
    <col min="12879" max="12879" width="12" style="11" customWidth="1"/>
    <col min="12880" max="12880" width="9" style="11" customWidth="1"/>
    <col min="12881" max="12884" width="8.7109375" style="11" customWidth="1"/>
    <col min="12885" max="12885" width="8.5703125" style="11" customWidth="1"/>
    <col min="12886" max="12886" width="8.85546875" style="11" customWidth="1"/>
    <col min="12887" max="12888" width="11.5703125" style="11" customWidth="1"/>
    <col min="12889" max="12889" width="9.28515625" style="11" customWidth="1"/>
    <col min="12890" max="12890" width="40.42578125" style="11" customWidth="1"/>
    <col min="12891" max="12891" width="51.28515625" style="11" customWidth="1"/>
    <col min="12892" max="12893" width="9.140625" style="11" customWidth="1"/>
    <col min="12894" max="13133" width="9.140625" style="11"/>
    <col min="13134" max="13134" width="24.7109375" style="11" customWidth="1"/>
    <col min="13135" max="13135" width="12" style="11" customWidth="1"/>
    <col min="13136" max="13136" width="9" style="11" customWidth="1"/>
    <col min="13137" max="13140" width="8.7109375" style="11" customWidth="1"/>
    <col min="13141" max="13141" width="8.5703125" style="11" customWidth="1"/>
    <col min="13142" max="13142" width="8.85546875" style="11" customWidth="1"/>
    <col min="13143" max="13144" width="11.5703125" style="11" customWidth="1"/>
    <col min="13145" max="13145" width="9.28515625" style="11" customWidth="1"/>
    <col min="13146" max="13146" width="40.42578125" style="11" customWidth="1"/>
    <col min="13147" max="13147" width="51.28515625" style="11" customWidth="1"/>
    <col min="13148" max="13149" width="9.140625" style="11" customWidth="1"/>
    <col min="13150" max="13389" width="9.140625" style="11"/>
    <col min="13390" max="13390" width="24.7109375" style="11" customWidth="1"/>
    <col min="13391" max="13391" width="12" style="11" customWidth="1"/>
    <col min="13392" max="13392" width="9" style="11" customWidth="1"/>
    <col min="13393" max="13396" width="8.7109375" style="11" customWidth="1"/>
    <col min="13397" max="13397" width="8.5703125" style="11" customWidth="1"/>
    <col min="13398" max="13398" width="8.85546875" style="11" customWidth="1"/>
    <col min="13399" max="13400" width="11.5703125" style="11" customWidth="1"/>
    <col min="13401" max="13401" width="9.28515625" style="11" customWidth="1"/>
    <col min="13402" max="13402" width="40.42578125" style="11" customWidth="1"/>
    <col min="13403" max="13403" width="51.28515625" style="11" customWidth="1"/>
    <col min="13404" max="13405" width="9.140625" style="11" customWidth="1"/>
    <col min="13406" max="13645" width="9.140625" style="11"/>
    <col min="13646" max="13646" width="24.7109375" style="11" customWidth="1"/>
    <col min="13647" max="13647" width="12" style="11" customWidth="1"/>
    <col min="13648" max="13648" width="9" style="11" customWidth="1"/>
    <col min="13649" max="13652" width="8.7109375" style="11" customWidth="1"/>
    <col min="13653" max="13653" width="8.5703125" style="11" customWidth="1"/>
    <col min="13654" max="13654" width="8.85546875" style="11" customWidth="1"/>
    <col min="13655" max="13656" width="11.5703125" style="11" customWidth="1"/>
    <col min="13657" max="13657" width="9.28515625" style="11" customWidth="1"/>
    <col min="13658" max="13658" width="40.42578125" style="11" customWidth="1"/>
    <col min="13659" max="13659" width="51.28515625" style="11" customWidth="1"/>
    <col min="13660" max="13661" width="9.140625" style="11" customWidth="1"/>
    <col min="13662" max="13901" width="9.140625" style="11"/>
    <col min="13902" max="13902" width="24.7109375" style="11" customWidth="1"/>
    <col min="13903" max="13903" width="12" style="11" customWidth="1"/>
    <col min="13904" max="13904" width="9" style="11" customWidth="1"/>
    <col min="13905" max="13908" width="8.7109375" style="11" customWidth="1"/>
    <col min="13909" max="13909" width="8.5703125" style="11" customWidth="1"/>
    <col min="13910" max="13910" width="8.85546875" style="11" customWidth="1"/>
    <col min="13911" max="13912" width="11.5703125" style="11" customWidth="1"/>
    <col min="13913" max="13913" width="9.28515625" style="11" customWidth="1"/>
    <col min="13914" max="13914" width="40.42578125" style="11" customWidth="1"/>
    <col min="13915" max="13915" width="51.28515625" style="11" customWidth="1"/>
    <col min="13916" max="13917" width="9.140625" style="11" customWidth="1"/>
    <col min="13918" max="14157" width="9.140625" style="11"/>
    <col min="14158" max="14158" width="24.7109375" style="11" customWidth="1"/>
    <col min="14159" max="14159" width="12" style="11" customWidth="1"/>
    <col min="14160" max="14160" width="9" style="11" customWidth="1"/>
    <col min="14161" max="14164" width="8.7109375" style="11" customWidth="1"/>
    <col min="14165" max="14165" width="8.5703125" style="11" customWidth="1"/>
    <col min="14166" max="14166" width="8.85546875" style="11" customWidth="1"/>
    <col min="14167" max="14168" width="11.5703125" style="11" customWidth="1"/>
    <col min="14169" max="14169" width="9.28515625" style="11" customWidth="1"/>
    <col min="14170" max="14170" width="40.42578125" style="11" customWidth="1"/>
    <col min="14171" max="14171" width="51.28515625" style="11" customWidth="1"/>
    <col min="14172" max="14173" width="9.140625" style="11" customWidth="1"/>
    <col min="14174" max="14413" width="9.140625" style="11"/>
    <col min="14414" max="14414" width="24.7109375" style="11" customWidth="1"/>
    <col min="14415" max="14415" width="12" style="11" customWidth="1"/>
    <col min="14416" max="14416" width="9" style="11" customWidth="1"/>
    <col min="14417" max="14420" width="8.7109375" style="11" customWidth="1"/>
    <col min="14421" max="14421" width="8.5703125" style="11" customWidth="1"/>
    <col min="14422" max="14422" width="8.85546875" style="11" customWidth="1"/>
    <col min="14423" max="14424" width="11.5703125" style="11" customWidth="1"/>
    <col min="14425" max="14425" width="9.28515625" style="11" customWidth="1"/>
    <col min="14426" max="14426" width="40.42578125" style="11" customWidth="1"/>
    <col min="14427" max="14427" width="51.28515625" style="11" customWidth="1"/>
    <col min="14428" max="14429" width="9.140625" style="11" customWidth="1"/>
    <col min="14430" max="14669" width="9.140625" style="11"/>
    <col min="14670" max="14670" width="24.7109375" style="11" customWidth="1"/>
    <col min="14671" max="14671" width="12" style="11" customWidth="1"/>
    <col min="14672" max="14672" width="9" style="11" customWidth="1"/>
    <col min="14673" max="14676" width="8.7109375" style="11" customWidth="1"/>
    <col min="14677" max="14677" width="8.5703125" style="11" customWidth="1"/>
    <col min="14678" max="14678" width="8.85546875" style="11" customWidth="1"/>
    <col min="14679" max="14680" width="11.5703125" style="11" customWidth="1"/>
    <col min="14681" max="14681" width="9.28515625" style="11" customWidth="1"/>
    <col min="14682" max="14682" width="40.42578125" style="11" customWidth="1"/>
    <col min="14683" max="14683" width="51.28515625" style="11" customWidth="1"/>
    <col min="14684" max="14685" width="9.140625" style="11" customWidth="1"/>
    <col min="14686" max="14925" width="9.140625" style="11"/>
    <col min="14926" max="14926" width="24.7109375" style="11" customWidth="1"/>
    <col min="14927" max="14927" width="12" style="11" customWidth="1"/>
    <col min="14928" max="14928" width="9" style="11" customWidth="1"/>
    <col min="14929" max="14932" width="8.7109375" style="11" customWidth="1"/>
    <col min="14933" max="14933" width="8.5703125" style="11" customWidth="1"/>
    <col min="14934" max="14934" width="8.85546875" style="11" customWidth="1"/>
    <col min="14935" max="14936" width="11.5703125" style="11" customWidth="1"/>
    <col min="14937" max="14937" width="9.28515625" style="11" customWidth="1"/>
    <col min="14938" max="14938" width="40.42578125" style="11" customWidth="1"/>
    <col min="14939" max="14939" width="51.28515625" style="11" customWidth="1"/>
    <col min="14940" max="14941" width="9.140625" style="11" customWidth="1"/>
    <col min="14942" max="15181" width="9.140625" style="11"/>
    <col min="15182" max="15182" width="24.7109375" style="11" customWidth="1"/>
    <col min="15183" max="15183" width="12" style="11" customWidth="1"/>
    <col min="15184" max="15184" width="9" style="11" customWidth="1"/>
    <col min="15185" max="15188" width="8.7109375" style="11" customWidth="1"/>
    <col min="15189" max="15189" width="8.5703125" style="11" customWidth="1"/>
    <col min="15190" max="15190" width="8.85546875" style="11" customWidth="1"/>
    <col min="15191" max="15192" width="11.5703125" style="11" customWidth="1"/>
    <col min="15193" max="15193" width="9.28515625" style="11" customWidth="1"/>
    <col min="15194" max="15194" width="40.42578125" style="11" customWidth="1"/>
    <col min="15195" max="15195" width="51.28515625" style="11" customWidth="1"/>
    <col min="15196" max="15197" width="9.140625" style="11" customWidth="1"/>
    <col min="15198" max="15437" width="9.140625" style="11"/>
    <col min="15438" max="15438" width="24.7109375" style="11" customWidth="1"/>
    <col min="15439" max="15439" width="12" style="11" customWidth="1"/>
    <col min="15440" max="15440" width="9" style="11" customWidth="1"/>
    <col min="15441" max="15444" width="8.7109375" style="11" customWidth="1"/>
    <col min="15445" max="15445" width="8.5703125" style="11" customWidth="1"/>
    <col min="15446" max="15446" width="8.85546875" style="11" customWidth="1"/>
    <col min="15447" max="15448" width="11.5703125" style="11" customWidth="1"/>
    <col min="15449" max="15449" width="9.28515625" style="11" customWidth="1"/>
    <col min="15450" max="15450" width="40.42578125" style="11" customWidth="1"/>
    <col min="15451" max="15451" width="51.28515625" style="11" customWidth="1"/>
    <col min="15452" max="15453" width="9.140625" style="11" customWidth="1"/>
    <col min="15454" max="15693" width="9.140625" style="11"/>
    <col min="15694" max="15694" width="24.7109375" style="11" customWidth="1"/>
    <col min="15695" max="15695" width="12" style="11" customWidth="1"/>
    <col min="15696" max="15696" width="9" style="11" customWidth="1"/>
    <col min="15697" max="15700" width="8.7109375" style="11" customWidth="1"/>
    <col min="15701" max="15701" width="8.5703125" style="11" customWidth="1"/>
    <col min="15702" max="15702" width="8.85546875" style="11" customWidth="1"/>
    <col min="15703" max="15704" width="11.5703125" style="11" customWidth="1"/>
    <col min="15705" max="15705" width="9.28515625" style="11" customWidth="1"/>
    <col min="15706" max="15706" width="40.42578125" style="11" customWidth="1"/>
    <col min="15707" max="15707" width="51.28515625" style="11" customWidth="1"/>
    <col min="15708" max="15709" width="9.140625" style="11" customWidth="1"/>
    <col min="15710" max="15949" width="9.140625" style="11"/>
    <col min="15950" max="15950" width="24.7109375" style="11" customWidth="1"/>
    <col min="15951" max="15951" width="12" style="11" customWidth="1"/>
    <col min="15952" max="15952" width="9" style="11" customWidth="1"/>
    <col min="15953" max="15956" width="8.7109375" style="11" customWidth="1"/>
    <col min="15957" max="15957" width="8.5703125" style="11" customWidth="1"/>
    <col min="15958" max="15958" width="8.85546875" style="11" customWidth="1"/>
    <col min="15959" max="15960" width="11.5703125" style="11" customWidth="1"/>
    <col min="15961" max="15961" width="9.28515625" style="11" customWidth="1"/>
    <col min="15962" max="15962" width="40.42578125" style="11" customWidth="1"/>
    <col min="15963" max="15963" width="51.28515625" style="11" customWidth="1"/>
    <col min="15964" max="15965" width="9.140625" style="11" customWidth="1"/>
    <col min="15966" max="16384" width="9.140625" style="11"/>
  </cols>
  <sheetData>
    <row r="1" spans="1:9" x14ac:dyDescent="0.3">
      <c r="H1" s="86"/>
    </row>
    <row r="2" spans="1:9" s="6" customFormat="1" ht="55.5" customHeight="1" x14ac:dyDescent="0.3">
      <c r="A2" s="90" t="s">
        <v>93</v>
      </c>
      <c r="B2" s="90"/>
      <c r="C2" s="90"/>
      <c r="D2" s="90"/>
      <c r="E2" s="90"/>
      <c r="F2" s="90"/>
      <c r="G2" s="90"/>
      <c r="H2" s="90"/>
    </row>
    <row r="3" spans="1:9" s="6" customFormat="1" ht="72.75" customHeight="1" thickBot="1" x14ac:dyDescent="0.35">
      <c r="A3" s="100" t="s">
        <v>66</v>
      </c>
      <c r="B3" s="100"/>
      <c r="C3" s="100"/>
      <c r="D3" s="100"/>
      <c r="E3" s="100"/>
      <c r="F3" s="100"/>
      <c r="G3" s="100"/>
      <c r="H3" s="100"/>
    </row>
    <row r="4" spans="1:9" s="6" customFormat="1" ht="86.25" customHeight="1" x14ac:dyDescent="0.3">
      <c r="A4" s="101" t="s">
        <v>0</v>
      </c>
      <c r="B4" s="113" t="s">
        <v>5</v>
      </c>
      <c r="C4" s="114"/>
      <c r="D4" s="103" t="s">
        <v>1</v>
      </c>
      <c r="E4" s="105" t="s">
        <v>13</v>
      </c>
      <c r="F4" s="107" t="s">
        <v>68</v>
      </c>
      <c r="G4" s="109" t="s">
        <v>69</v>
      </c>
      <c r="H4" s="111" t="s">
        <v>2</v>
      </c>
    </row>
    <row r="5" spans="1:9" s="6" customFormat="1" ht="24" customHeight="1" thickBot="1" x14ac:dyDescent="0.35">
      <c r="A5" s="102"/>
      <c r="B5" s="115"/>
      <c r="C5" s="116"/>
      <c r="D5" s="104"/>
      <c r="E5" s="106"/>
      <c r="F5" s="108"/>
      <c r="G5" s="110"/>
      <c r="H5" s="112"/>
    </row>
    <row r="6" spans="1:9" s="6" customFormat="1" ht="90.75" customHeight="1" thickBot="1" x14ac:dyDescent="0.35">
      <c r="A6" s="28">
        <v>1</v>
      </c>
      <c r="B6" s="91" t="s">
        <v>26</v>
      </c>
      <c r="C6" s="92"/>
      <c r="D6" s="92"/>
      <c r="E6" s="93"/>
      <c r="F6" s="29">
        <f>ROUND((F7+F12),2)</f>
        <v>1265.52</v>
      </c>
      <c r="G6" s="30">
        <f>F6/12</f>
        <v>105.46</v>
      </c>
      <c r="H6" s="33" t="s">
        <v>36</v>
      </c>
    </row>
    <row r="7" spans="1:9" s="16" customFormat="1" ht="45" customHeight="1" thickBot="1" x14ac:dyDescent="0.35">
      <c r="A7" s="31" t="s">
        <v>3</v>
      </c>
      <c r="B7" s="94" t="s">
        <v>27</v>
      </c>
      <c r="C7" s="95"/>
      <c r="D7" s="95"/>
      <c r="E7" s="95"/>
      <c r="F7" s="24">
        <f>SUM(F8:F11)</f>
        <v>924.03429552</v>
      </c>
      <c r="G7" s="32">
        <f>F7/12</f>
        <v>77.00285796</v>
      </c>
      <c r="H7" s="23"/>
    </row>
    <row r="8" spans="1:9" s="7" customFormat="1" ht="176.25" customHeight="1" x14ac:dyDescent="0.25">
      <c r="A8" s="47" t="s">
        <v>20</v>
      </c>
      <c r="B8" s="48" t="s">
        <v>7</v>
      </c>
      <c r="C8" s="48" t="s">
        <v>8</v>
      </c>
      <c r="D8" s="49">
        <f>1356.3</f>
        <v>1356.3</v>
      </c>
      <c r="E8" s="50">
        <v>2.1739399999999999E-2</v>
      </c>
      <c r="F8" s="51">
        <f>D8*E8*12</f>
        <v>353.82177863999999</v>
      </c>
      <c r="G8" s="96" t="s">
        <v>10</v>
      </c>
      <c r="H8" s="52" t="s">
        <v>81</v>
      </c>
      <c r="I8" s="20"/>
    </row>
    <row r="9" spans="1:9" s="7" customFormat="1" ht="183.75" customHeight="1" x14ac:dyDescent="0.25">
      <c r="A9" s="38" t="s">
        <v>19</v>
      </c>
      <c r="B9" s="46" t="s">
        <v>9</v>
      </c>
      <c r="C9" s="46" t="s">
        <v>8</v>
      </c>
      <c r="D9" s="35">
        <f>1356.3</f>
        <v>1356.3</v>
      </c>
      <c r="E9" s="36">
        <v>1.0869800000000001E-2</v>
      </c>
      <c r="F9" s="37">
        <f>D9*E9*12</f>
        <v>176.91251688</v>
      </c>
      <c r="G9" s="97"/>
      <c r="H9" s="45" t="s">
        <v>82</v>
      </c>
      <c r="I9" s="20"/>
    </row>
    <row r="10" spans="1:9" s="7" customFormat="1" ht="65.25" customHeight="1" x14ac:dyDescent="0.25">
      <c r="A10" s="8" t="s">
        <v>21</v>
      </c>
      <c r="B10" s="14" t="s">
        <v>87</v>
      </c>
      <c r="C10" s="14" t="s">
        <v>6</v>
      </c>
      <c r="D10" s="79">
        <v>23.4</v>
      </c>
      <c r="E10" s="80">
        <v>15.65</v>
      </c>
      <c r="F10" s="22">
        <f>ROUND(D10*E10,2)</f>
        <v>366.21</v>
      </c>
      <c r="G10" s="97"/>
      <c r="H10" s="19" t="s">
        <v>88</v>
      </c>
      <c r="I10" s="20"/>
    </row>
    <row r="11" spans="1:9" s="7" customFormat="1" ht="121.5" customHeight="1" thickBot="1" x14ac:dyDescent="0.3">
      <c r="A11" s="9" t="s">
        <v>31</v>
      </c>
      <c r="B11" s="15" t="s">
        <v>29</v>
      </c>
      <c r="C11" s="25" t="s">
        <v>30</v>
      </c>
      <c r="D11" s="26">
        <f>((45.05/3*2)+(45.05/3*2)+(45.05/3*2)+(45.05/3*2)+(45.05/3*1))/5+0.06</f>
        <v>27.089999999999993</v>
      </c>
      <c r="E11" s="27">
        <v>1</v>
      </c>
      <c r="F11" s="5">
        <f>D11</f>
        <v>27.089999999999993</v>
      </c>
      <c r="G11" s="98"/>
      <c r="H11" s="4" t="s">
        <v>83</v>
      </c>
      <c r="I11" s="20"/>
    </row>
    <row r="12" spans="1:9" s="16" customFormat="1" ht="48.75" customHeight="1" thickBot="1" x14ac:dyDescent="0.35">
      <c r="A12" s="31" t="s">
        <v>4</v>
      </c>
      <c r="B12" s="94" t="s">
        <v>28</v>
      </c>
      <c r="C12" s="95"/>
      <c r="D12" s="95"/>
      <c r="E12" s="95"/>
      <c r="F12" s="24">
        <f>SUM(F13:F17)</f>
        <v>341.48501006815997</v>
      </c>
      <c r="G12" s="32">
        <f>F12/12</f>
        <v>28.457084172346665</v>
      </c>
      <c r="H12" s="23"/>
    </row>
    <row r="13" spans="1:9" s="16" customFormat="1" ht="194.25" customHeight="1" x14ac:dyDescent="0.3">
      <c r="A13" s="13" t="s">
        <v>22</v>
      </c>
      <c r="B13" s="43" t="s">
        <v>32</v>
      </c>
      <c r="C13" s="43" t="s">
        <v>8</v>
      </c>
      <c r="D13" s="44">
        <f>1287*1.2409</f>
        <v>1597.0382999999999</v>
      </c>
      <c r="E13" s="34">
        <v>1.08696E-2</v>
      </c>
      <c r="F13" s="21">
        <f>D13*E13*12</f>
        <v>208.31001006815998</v>
      </c>
      <c r="G13" s="96" t="s">
        <v>10</v>
      </c>
      <c r="H13" s="17" t="s">
        <v>90</v>
      </c>
    </row>
    <row r="14" spans="1:9" s="7" customFormat="1" ht="98.25" customHeight="1" x14ac:dyDescent="0.25">
      <c r="A14" s="38" t="s">
        <v>23</v>
      </c>
      <c r="B14" s="39" t="s">
        <v>14</v>
      </c>
      <c r="C14" s="39" t="s">
        <v>17</v>
      </c>
      <c r="D14" s="40">
        <v>46.15</v>
      </c>
      <c r="E14" s="41">
        <v>2</v>
      </c>
      <c r="F14" s="42">
        <f>D14*E14</f>
        <v>92.3</v>
      </c>
      <c r="G14" s="97"/>
      <c r="H14" s="45" t="s">
        <v>37</v>
      </c>
      <c r="I14" s="20"/>
    </row>
    <row r="15" spans="1:9" s="7" customFormat="1" ht="87.75" customHeight="1" x14ac:dyDescent="0.25">
      <c r="A15" s="8" t="s">
        <v>24</v>
      </c>
      <c r="B15" s="14" t="s">
        <v>15</v>
      </c>
      <c r="C15" s="14" t="s">
        <v>16</v>
      </c>
      <c r="D15" s="3">
        <v>0.09</v>
      </c>
      <c r="E15" s="18">
        <v>300</v>
      </c>
      <c r="F15" s="22">
        <f t="shared" ref="F15" si="0">D15*E15</f>
        <v>27</v>
      </c>
      <c r="G15" s="97"/>
      <c r="H15" s="19" t="s">
        <v>33</v>
      </c>
      <c r="I15" s="20"/>
    </row>
    <row r="16" spans="1:9" s="7" customFormat="1" ht="126.75" customHeight="1" x14ac:dyDescent="0.25">
      <c r="A16" s="8" t="s">
        <v>25</v>
      </c>
      <c r="B16" s="14" t="s">
        <v>18</v>
      </c>
      <c r="C16" s="14" t="s">
        <v>17</v>
      </c>
      <c r="D16" s="3">
        <v>0.65100000000000002</v>
      </c>
      <c r="E16" s="18">
        <v>5</v>
      </c>
      <c r="F16" s="22">
        <f>D16*E16</f>
        <v>3.2549999999999999</v>
      </c>
      <c r="G16" s="97"/>
      <c r="H16" s="19" t="s">
        <v>67</v>
      </c>
      <c r="I16" s="20"/>
    </row>
    <row r="17" spans="1:9" s="7" customFormat="1" ht="375.75" customHeight="1" thickBot="1" x14ac:dyDescent="0.3">
      <c r="A17" s="81" t="s">
        <v>34</v>
      </c>
      <c r="B17" s="39" t="s">
        <v>11</v>
      </c>
      <c r="C17" s="39" t="s">
        <v>12</v>
      </c>
      <c r="D17" s="87">
        <v>3.54</v>
      </c>
      <c r="E17" s="41">
        <v>3</v>
      </c>
      <c r="F17" s="42">
        <f>D17*E17</f>
        <v>10.620000000000001</v>
      </c>
      <c r="G17" s="97"/>
      <c r="H17" s="82" t="s">
        <v>38</v>
      </c>
      <c r="I17" s="20"/>
    </row>
    <row r="18" spans="1:9" s="7" customFormat="1" ht="111" customHeight="1" x14ac:dyDescent="0.25">
      <c r="A18" s="83" t="s">
        <v>34</v>
      </c>
      <c r="B18" s="14" t="s">
        <v>89</v>
      </c>
      <c r="C18" s="14" t="s">
        <v>10</v>
      </c>
      <c r="D18" s="3" t="s">
        <v>10</v>
      </c>
      <c r="E18" s="84" t="s">
        <v>10</v>
      </c>
      <c r="F18" s="79" t="s">
        <v>10</v>
      </c>
      <c r="G18" s="3" t="s">
        <v>10</v>
      </c>
      <c r="H18" s="85" t="s">
        <v>92</v>
      </c>
      <c r="I18" s="20"/>
    </row>
    <row r="20" spans="1:9" s="76" customFormat="1" ht="62.25" customHeight="1" x14ac:dyDescent="0.35">
      <c r="A20" s="117" t="s">
        <v>70</v>
      </c>
      <c r="B20" s="117"/>
      <c r="C20" s="117"/>
      <c r="D20" s="117"/>
      <c r="E20" s="117"/>
      <c r="F20" s="117"/>
      <c r="G20" s="117"/>
      <c r="H20" s="117"/>
    </row>
    <row r="21" spans="1:9" s="76" customFormat="1" ht="23.25" x14ac:dyDescent="0.35">
      <c r="A21" s="77">
        <v>1</v>
      </c>
      <c r="B21" s="99" t="s">
        <v>71</v>
      </c>
      <c r="C21" s="99"/>
      <c r="D21" s="99"/>
      <c r="E21" s="99"/>
      <c r="F21" s="99"/>
      <c r="G21" s="99"/>
      <c r="H21" s="99"/>
    </row>
    <row r="22" spans="1:9" s="76" customFormat="1" ht="23.25" x14ac:dyDescent="0.35">
      <c r="A22" s="77">
        <v>2</v>
      </c>
      <c r="B22" s="99" t="s">
        <v>77</v>
      </c>
      <c r="C22" s="99"/>
      <c r="D22" s="99"/>
      <c r="E22" s="99"/>
      <c r="F22" s="99"/>
      <c r="G22" s="99"/>
      <c r="H22" s="99"/>
    </row>
    <row r="23" spans="1:9" s="76" customFormat="1" ht="54" customHeight="1" x14ac:dyDescent="0.35">
      <c r="A23" s="77">
        <v>3</v>
      </c>
      <c r="B23" s="99" t="s">
        <v>79</v>
      </c>
      <c r="C23" s="99"/>
      <c r="D23" s="99"/>
      <c r="E23" s="99"/>
      <c r="F23" s="99"/>
      <c r="G23" s="99"/>
      <c r="H23" s="99"/>
    </row>
    <row r="24" spans="1:9" s="73" customFormat="1" ht="23.25" x14ac:dyDescent="0.35">
      <c r="A24" s="75"/>
      <c r="D24" s="74"/>
      <c r="E24" s="74"/>
      <c r="F24" s="89"/>
      <c r="G24" s="74"/>
      <c r="H24" s="74"/>
    </row>
    <row r="25" spans="1:9" s="73" customFormat="1" ht="23.25" x14ac:dyDescent="0.35">
      <c r="A25" s="75"/>
      <c r="D25" s="74"/>
      <c r="E25" s="74"/>
      <c r="F25" s="89"/>
      <c r="G25" s="74"/>
      <c r="H25" s="74"/>
    </row>
    <row r="26" spans="1:9" s="73" customFormat="1" ht="23.25" x14ac:dyDescent="0.35">
      <c r="A26" s="75"/>
      <c r="D26" s="74"/>
      <c r="E26" s="74"/>
      <c r="F26" s="89"/>
      <c r="G26" s="74"/>
      <c r="H26" s="74"/>
    </row>
    <row r="27" spans="1:9" s="73" customFormat="1" ht="23.25" x14ac:dyDescent="0.35">
      <c r="A27" s="75"/>
      <c r="D27" s="74"/>
      <c r="E27" s="74"/>
      <c r="F27" s="89"/>
      <c r="G27" s="74"/>
      <c r="H27" s="74"/>
    </row>
    <row r="28" spans="1:9" s="73" customFormat="1" ht="23.25" x14ac:dyDescent="0.35">
      <c r="A28" s="75" t="s">
        <v>72</v>
      </c>
      <c r="D28" s="74"/>
      <c r="E28" s="74"/>
      <c r="F28" s="89"/>
      <c r="G28" s="74"/>
      <c r="H28" s="74"/>
    </row>
    <row r="29" spans="1:9" s="73" customFormat="1" ht="23.25" x14ac:dyDescent="0.35">
      <c r="A29" s="75"/>
      <c r="D29" s="74"/>
      <c r="E29" s="74"/>
      <c r="F29" s="89"/>
      <c r="G29" s="74"/>
      <c r="H29" s="74"/>
    </row>
    <row r="30" spans="1:9" s="73" customFormat="1" ht="23.25" x14ac:dyDescent="0.35">
      <c r="A30" s="75"/>
      <c r="D30" s="74"/>
      <c r="E30" s="74"/>
      <c r="F30" s="89"/>
      <c r="G30" s="74"/>
      <c r="H30" s="74"/>
    </row>
    <row r="31" spans="1:9" s="73" customFormat="1" ht="23.25" x14ac:dyDescent="0.35">
      <c r="A31" s="75"/>
      <c r="D31" s="74"/>
      <c r="E31" s="74"/>
      <c r="F31" s="89"/>
      <c r="G31" s="74"/>
      <c r="H31" s="74"/>
    </row>
  </sheetData>
  <mergeCells count="18">
    <mergeCell ref="B23:H23"/>
    <mergeCell ref="G13:G17"/>
    <mergeCell ref="A3:H3"/>
    <mergeCell ref="A4:A5"/>
    <mergeCell ref="D4:D5"/>
    <mergeCell ref="E4:E5"/>
    <mergeCell ref="F4:F5"/>
    <mergeCell ref="G4:G5"/>
    <mergeCell ref="H4:H5"/>
    <mergeCell ref="B4:C5"/>
    <mergeCell ref="A20:H20"/>
    <mergeCell ref="B21:H21"/>
    <mergeCell ref="B22:H22"/>
    <mergeCell ref="A2:H2"/>
    <mergeCell ref="B6:E6"/>
    <mergeCell ref="B7:E7"/>
    <mergeCell ref="G8:G11"/>
    <mergeCell ref="B12:E12"/>
  </mergeCells>
  <pageMargins left="0.31496062992125984" right="0.31496062992125984" top="1.1417322834645669" bottom="0.55118110236220474"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H22"/>
  <sheetViews>
    <sheetView topLeftCell="C1" zoomScale="40" zoomScaleNormal="40" workbookViewId="0">
      <pane ySplit="5" topLeftCell="A6" activePane="bottomLeft" state="frozen"/>
      <selection pane="bottomLeft" activeCell="H1" sqref="H1"/>
    </sheetView>
  </sheetViews>
  <sheetFormatPr defaultRowHeight="18.75" x14ac:dyDescent="0.3"/>
  <cols>
    <col min="1" max="1" width="7.7109375" style="1" customWidth="1"/>
    <col min="2" max="2" width="17.28515625" style="6" customWidth="1"/>
    <col min="3" max="3" width="10.140625" style="6" customWidth="1"/>
    <col min="4" max="4" width="11.85546875" style="2" customWidth="1"/>
    <col min="5" max="5" width="10.140625" style="2" customWidth="1"/>
    <col min="6" max="6" width="15.140625" style="78" customWidth="1"/>
    <col min="7" max="7" width="11.7109375" style="2" customWidth="1"/>
    <col min="8" max="8" width="195.7109375" style="2" customWidth="1"/>
    <col min="9" max="77" width="9.140625" style="6"/>
    <col min="78" max="78" width="24.7109375" style="6" customWidth="1"/>
    <col min="79" max="79" width="12" style="6" customWidth="1"/>
    <col min="80" max="80" width="9" style="6" customWidth="1"/>
    <col min="81" max="84" width="8.7109375" style="6" customWidth="1"/>
    <col min="85" max="85" width="8.5703125" style="6" customWidth="1"/>
    <col min="86" max="86" width="8.85546875" style="6" customWidth="1"/>
    <col min="87" max="88" width="11.5703125" style="6" customWidth="1"/>
    <col min="89" max="89" width="9.28515625" style="6" customWidth="1"/>
    <col min="90" max="90" width="40.42578125" style="6" customWidth="1"/>
    <col min="91" max="91" width="51.28515625" style="6" customWidth="1"/>
    <col min="92" max="93" width="9.140625" style="6" customWidth="1"/>
    <col min="94" max="333" width="9.140625" style="6"/>
    <col min="334" max="334" width="24.7109375" style="6" customWidth="1"/>
    <col min="335" max="335" width="12" style="6" customWidth="1"/>
    <col min="336" max="336" width="9" style="6" customWidth="1"/>
    <col min="337" max="340" width="8.7109375" style="6" customWidth="1"/>
    <col min="341" max="341" width="8.5703125" style="6" customWidth="1"/>
    <col min="342" max="342" width="8.85546875" style="6" customWidth="1"/>
    <col min="343" max="344" width="11.5703125" style="6" customWidth="1"/>
    <col min="345" max="345" width="9.28515625" style="6" customWidth="1"/>
    <col min="346" max="346" width="40.42578125" style="6" customWidth="1"/>
    <col min="347" max="347" width="51.28515625" style="6" customWidth="1"/>
    <col min="348" max="349" width="9.140625" style="6" customWidth="1"/>
    <col min="350" max="589" width="9.140625" style="6"/>
    <col min="590" max="590" width="24.7109375" style="6" customWidth="1"/>
    <col min="591" max="591" width="12" style="6" customWidth="1"/>
    <col min="592" max="592" width="9" style="6" customWidth="1"/>
    <col min="593" max="596" width="8.7109375" style="6" customWidth="1"/>
    <col min="597" max="597" width="8.5703125" style="6" customWidth="1"/>
    <col min="598" max="598" width="8.85546875" style="6" customWidth="1"/>
    <col min="599" max="600" width="11.5703125" style="6" customWidth="1"/>
    <col min="601" max="601" width="9.28515625" style="6" customWidth="1"/>
    <col min="602" max="602" width="40.42578125" style="6" customWidth="1"/>
    <col min="603" max="603" width="51.28515625" style="6" customWidth="1"/>
    <col min="604" max="605" width="9.140625" style="6" customWidth="1"/>
    <col min="606" max="845" width="9.140625" style="6"/>
    <col min="846" max="846" width="24.7109375" style="6" customWidth="1"/>
    <col min="847" max="847" width="12" style="6" customWidth="1"/>
    <col min="848" max="848" width="9" style="6" customWidth="1"/>
    <col min="849" max="852" width="8.7109375" style="6" customWidth="1"/>
    <col min="853" max="853" width="8.5703125" style="6" customWidth="1"/>
    <col min="854" max="854" width="8.85546875" style="6" customWidth="1"/>
    <col min="855" max="856" width="11.5703125" style="6" customWidth="1"/>
    <col min="857" max="857" width="9.28515625" style="6" customWidth="1"/>
    <col min="858" max="858" width="40.42578125" style="6" customWidth="1"/>
    <col min="859" max="859" width="51.28515625" style="6" customWidth="1"/>
    <col min="860" max="861" width="9.140625" style="6" customWidth="1"/>
    <col min="862" max="1101" width="9.140625" style="6"/>
    <col min="1102" max="1102" width="24.7109375" style="6" customWidth="1"/>
    <col min="1103" max="1103" width="12" style="6" customWidth="1"/>
    <col min="1104" max="1104" width="9" style="6" customWidth="1"/>
    <col min="1105" max="1108" width="8.7109375" style="6" customWidth="1"/>
    <col min="1109" max="1109" width="8.5703125" style="6" customWidth="1"/>
    <col min="1110" max="1110" width="8.85546875" style="6" customWidth="1"/>
    <col min="1111" max="1112" width="11.5703125" style="6" customWidth="1"/>
    <col min="1113" max="1113" width="9.28515625" style="6" customWidth="1"/>
    <col min="1114" max="1114" width="40.42578125" style="6" customWidth="1"/>
    <col min="1115" max="1115" width="51.28515625" style="6" customWidth="1"/>
    <col min="1116" max="1117" width="9.140625" style="6" customWidth="1"/>
    <col min="1118" max="1357" width="9.140625" style="6"/>
    <col min="1358" max="1358" width="24.7109375" style="6" customWidth="1"/>
    <col min="1359" max="1359" width="12" style="6" customWidth="1"/>
    <col min="1360" max="1360" width="9" style="6" customWidth="1"/>
    <col min="1361" max="1364" width="8.7109375" style="6" customWidth="1"/>
    <col min="1365" max="1365" width="8.5703125" style="6" customWidth="1"/>
    <col min="1366" max="1366" width="8.85546875" style="6" customWidth="1"/>
    <col min="1367" max="1368" width="11.5703125" style="6" customWidth="1"/>
    <col min="1369" max="1369" width="9.28515625" style="6" customWidth="1"/>
    <col min="1370" max="1370" width="40.42578125" style="6" customWidth="1"/>
    <col min="1371" max="1371" width="51.28515625" style="6" customWidth="1"/>
    <col min="1372" max="1373" width="9.140625" style="6" customWidth="1"/>
    <col min="1374" max="1613" width="9.140625" style="6"/>
    <col min="1614" max="1614" width="24.7109375" style="6" customWidth="1"/>
    <col min="1615" max="1615" width="12" style="6" customWidth="1"/>
    <col min="1616" max="1616" width="9" style="6" customWidth="1"/>
    <col min="1617" max="1620" width="8.7109375" style="6" customWidth="1"/>
    <col min="1621" max="1621" width="8.5703125" style="6" customWidth="1"/>
    <col min="1622" max="1622" width="8.85546875" style="6" customWidth="1"/>
    <col min="1623" max="1624" width="11.5703125" style="6" customWidth="1"/>
    <col min="1625" max="1625" width="9.28515625" style="6" customWidth="1"/>
    <col min="1626" max="1626" width="40.42578125" style="6" customWidth="1"/>
    <col min="1627" max="1627" width="51.28515625" style="6" customWidth="1"/>
    <col min="1628" max="1629" width="9.140625" style="6" customWidth="1"/>
    <col min="1630" max="1869" width="9.140625" style="6"/>
    <col min="1870" max="1870" width="24.7109375" style="6" customWidth="1"/>
    <col min="1871" max="1871" width="12" style="6" customWidth="1"/>
    <col min="1872" max="1872" width="9" style="6" customWidth="1"/>
    <col min="1873" max="1876" width="8.7109375" style="6" customWidth="1"/>
    <col min="1877" max="1877" width="8.5703125" style="6" customWidth="1"/>
    <col min="1878" max="1878" width="8.85546875" style="6" customWidth="1"/>
    <col min="1879" max="1880" width="11.5703125" style="6" customWidth="1"/>
    <col min="1881" max="1881" width="9.28515625" style="6" customWidth="1"/>
    <col min="1882" max="1882" width="40.42578125" style="6" customWidth="1"/>
    <col min="1883" max="1883" width="51.28515625" style="6" customWidth="1"/>
    <col min="1884" max="1885" width="9.140625" style="6" customWidth="1"/>
    <col min="1886" max="2125" width="9.140625" style="6"/>
    <col min="2126" max="2126" width="24.7109375" style="6" customWidth="1"/>
    <col min="2127" max="2127" width="12" style="6" customWidth="1"/>
    <col min="2128" max="2128" width="9" style="6" customWidth="1"/>
    <col min="2129" max="2132" width="8.7109375" style="6" customWidth="1"/>
    <col min="2133" max="2133" width="8.5703125" style="6" customWidth="1"/>
    <col min="2134" max="2134" width="8.85546875" style="6" customWidth="1"/>
    <col min="2135" max="2136" width="11.5703125" style="6" customWidth="1"/>
    <col min="2137" max="2137" width="9.28515625" style="6" customWidth="1"/>
    <col min="2138" max="2138" width="40.42578125" style="6" customWidth="1"/>
    <col min="2139" max="2139" width="51.28515625" style="6" customWidth="1"/>
    <col min="2140" max="2141" width="9.140625" style="6" customWidth="1"/>
    <col min="2142" max="2381" width="9.140625" style="6"/>
    <col min="2382" max="2382" width="24.7109375" style="6" customWidth="1"/>
    <col min="2383" max="2383" width="12" style="6" customWidth="1"/>
    <col min="2384" max="2384" width="9" style="6" customWidth="1"/>
    <col min="2385" max="2388" width="8.7109375" style="6" customWidth="1"/>
    <col min="2389" max="2389" width="8.5703125" style="6" customWidth="1"/>
    <col min="2390" max="2390" width="8.85546875" style="6" customWidth="1"/>
    <col min="2391" max="2392" width="11.5703125" style="6" customWidth="1"/>
    <col min="2393" max="2393" width="9.28515625" style="6" customWidth="1"/>
    <col min="2394" max="2394" width="40.42578125" style="6" customWidth="1"/>
    <col min="2395" max="2395" width="51.28515625" style="6" customWidth="1"/>
    <col min="2396" max="2397" width="9.140625" style="6" customWidth="1"/>
    <col min="2398" max="2637" width="9.140625" style="6"/>
    <col min="2638" max="2638" width="24.7109375" style="6" customWidth="1"/>
    <col min="2639" max="2639" width="12" style="6" customWidth="1"/>
    <col min="2640" max="2640" width="9" style="6" customWidth="1"/>
    <col min="2641" max="2644" width="8.7109375" style="6" customWidth="1"/>
    <col min="2645" max="2645" width="8.5703125" style="6" customWidth="1"/>
    <col min="2646" max="2646" width="8.85546875" style="6" customWidth="1"/>
    <col min="2647" max="2648" width="11.5703125" style="6" customWidth="1"/>
    <col min="2649" max="2649" width="9.28515625" style="6" customWidth="1"/>
    <col min="2650" max="2650" width="40.42578125" style="6" customWidth="1"/>
    <col min="2651" max="2651" width="51.28515625" style="6" customWidth="1"/>
    <col min="2652" max="2653" width="9.140625" style="6" customWidth="1"/>
    <col min="2654" max="2893" width="9.140625" style="6"/>
    <col min="2894" max="2894" width="24.7109375" style="6" customWidth="1"/>
    <col min="2895" max="2895" width="12" style="6" customWidth="1"/>
    <col min="2896" max="2896" width="9" style="6" customWidth="1"/>
    <col min="2897" max="2900" width="8.7109375" style="6" customWidth="1"/>
    <col min="2901" max="2901" width="8.5703125" style="6" customWidth="1"/>
    <col min="2902" max="2902" width="8.85546875" style="6" customWidth="1"/>
    <col min="2903" max="2904" width="11.5703125" style="6" customWidth="1"/>
    <col min="2905" max="2905" width="9.28515625" style="6" customWidth="1"/>
    <col min="2906" max="2906" width="40.42578125" style="6" customWidth="1"/>
    <col min="2907" max="2907" width="51.28515625" style="6" customWidth="1"/>
    <col min="2908" max="2909" width="9.140625" style="6" customWidth="1"/>
    <col min="2910" max="3149" width="9.140625" style="6"/>
    <col min="3150" max="3150" width="24.7109375" style="6" customWidth="1"/>
    <col min="3151" max="3151" width="12" style="6" customWidth="1"/>
    <col min="3152" max="3152" width="9" style="6" customWidth="1"/>
    <col min="3153" max="3156" width="8.7109375" style="6" customWidth="1"/>
    <col min="3157" max="3157" width="8.5703125" style="6" customWidth="1"/>
    <col min="3158" max="3158" width="8.85546875" style="6" customWidth="1"/>
    <col min="3159" max="3160" width="11.5703125" style="6" customWidth="1"/>
    <col min="3161" max="3161" width="9.28515625" style="6" customWidth="1"/>
    <col min="3162" max="3162" width="40.42578125" style="6" customWidth="1"/>
    <col min="3163" max="3163" width="51.28515625" style="6" customWidth="1"/>
    <col min="3164" max="3165" width="9.140625" style="6" customWidth="1"/>
    <col min="3166" max="3405" width="9.140625" style="6"/>
    <col min="3406" max="3406" width="24.7109375" style="6" customWidth="1"/>
    <col min="3407" max="3407" width="12" style="6" customWidth="1"/>
    <col min="3408" max="3408" width="9" style="6" customWidth="1"/>
    <col min="3409" max="3412" width="8.7109375" style="6" customWidth="1"/>
    <col min="3413" max="3413" width="8.5703125" style="6" customWidth="1"/>
    <col min="3414" max="3414" width="8.85546875" style="6" customWidth="1"/>
    <col min="3415" max="3416" width="11.5703125" style="6" customWidth="1"/>
    <col min="3417" max="3417" width="9.28515625" style="6" customWidth="1"/>
    <col min="3418" max="3418" width="40.42578125" style="6" customWidth="1"/>
    <col min="3419" max="3419" width="51.28515625" style="6" customWidth="1"/>
    <col min="3420" max="3421" width="9.140625" style="6" customWidth="1"/>
    <col min="3422" max="3661" width="9.140625" style="6"/>
    <col min="3662" max="3662" width="24.7109375" style="6" customWidth="1"/>
    <col min="3663" max="3663" width="12" style="6" customWidth="1"/>
    <col min="3664" max="3664" width="9" style="6" customWidth="1"/>
    <col min="3665" max="3668" width="8.7109375" style="6" customWidth="1"/>
    <col min="3669" max="3669" width="8.5703125" style="6" customWidth="1"/>
    <col min="3670" max="3670" width="8.85546875" style="6" customWidth="1"/>
    <col min="3671" max="3672" width="11.5703125" style="6" customWidth="1"/>
    <col min="3673" max="3673" width="9.28515625" style="6" customWidth="1"/>
    <col min="3674" max="3674" width="40.42578125" style="6" customWidth="1"/>
    <col min="3675" max="3675" width="51.28515625" style="6" customWidth="1"/>
    <col min="3676" max="3677" width="9.140625" style="6" customWidth="1"/>
    <col min="3678" max="3917" width="9.140625" style="6"/>
    <col min="3918" max="3918" width="24.7109375" style="6" customWidth="1"/>
    <col min="3919" max="3919" width="12" style="6" customWidth="1"/>
    <col min="3920" max="3920" width="9" style="6" customWidth="1"/>
    <col min="3921" max="3924" width="8.7109375" style="6" customWidth="1"/>
    <col min="3925" max="3925" width="8.5703125" style="6" customWidth="1"/>
    <col min="3926" max="3926" width="8.85546875" style="6" customWidth="1"/>
    <col min="3927" max="3928" width="11.5703125" style="6" customWidth="1"/>
    <col min="3929" max="3929" width="9.28515625" style="6" customWidth="1"/>
    <col min="3930" max="3930" width="40.42578125" style="6" customWidth="1"/>
    <col min="3931" max="3931" width="51.28515625" style="6" customWidth="1"/>
    <col min="3932" max="3933" width="9.140625" style="6" customWidth="1"/>
    <col min="3934" max="4173" width="9.140625" style="6"/>
    <col min="4174" max="4174" width="24.7109375" style="6" customWidth="1"/>
    <col min="4175" max="4175" width="12" style="6" customWidth="1"/>
    <col min="4176" max="4176" width="9" style="6" customWidth="1"/>
    <col min="4177" max="4180" width="8.7109375" style="6" customWidth="1"/>
    <col min="4181" max="4181" width="8.5703125" style="6" customWidth="1"/>
    <col min="4182" max="4182" width="8.85546875" style="6" customWidth="1"/>
    <col min="4183" max="4184" width="11.5703125" style="6" customWidth="1"/>
    <col min="4185" max="4185" width="9.28515625" style="6" customWidth="1"/>
    <col min="4186" max="4186" width="40.42578125" style="6" customWidth="1"/>
    <col min="4187" max="4187" width="51.28515625" style="6" customWidth="1"/>
    <col min="4188" max="4189" width="9.140625" style="6" customWidth="1"/>
    <col min="4190" max="4429" width="9.140625" style="6"/>
    <col min="4430" max="4430" width="24.7109375" style="6" customWidth="1"/>
    <col min="4431" max="4431" width="12" style="6" customWidth="1"/>
    <col min="4432" max="4432" width="9" style="6" customWidth="1"/>
    <col min="4433" max="4436" width="8.7109375" style="6" customWidth="1"/>
    <col min="4437" max="4437" width="8.5703125" style="6" customWidth="1"/>
    <col min="4438" max="4438" width="8.85546875" style="6" customWidth="1"/>
    <col min="4439" max="4440" width="11.5703125" style="6" customWidth="1"/>
    <col min="4441" max="4441" width="9.28515625" style="6" customWidth="1"/>
    <col min="4442" max="4442" width="40.42578125" style="6" customWidth="1"/>
    <col min="4443" max="4443" width="51.28515625" style="6" customWidth="1"/>
    <col min="4444" max="4445" width="9.140625" style="6" customWidth="1"/>
    <col min="4446" max="4685" width="9.140625" style="6"/>
    <col min="4686" max="4686" width="24.7109375" style="6" customWidth="1"/>
    <col min="4687" max="4687" width="12" style="6" customWidth="1"/>
    <col min="4688" max="4688" width="9" style="6" customWidth="1"/>
    <col min="4689" max="4692" width="8.7109375" style="6" customWidth="1"/>
    <col min="4693" max="4693" width="8.5703125" style="6" customWidth="1"/>
    <col min="4694" max="4694" width="8.85546875" style="6" customWidth="1"/>
    <col min="4695" max="4696" width="11.5703125" style="6" customWidth="1"/>
    <col min="4697" max="4697" width="9.28515625" style="6" customWidth="1"/>
    <col min="4698" max="4698" width="40.42578125" style="6" customWidth="1"/>
    <col min="4699" max="4699" width="51.28515625" style="6" customWidth="1"/>
    <col min="4700" max="4701" width="9.140625" style="6" customWidth="1"/>
    <col min="4702" max="4941" width="9.140625" style="6"/>
    <col min="4942" max="4942" width="24.7109375" style="6" customWidth="1"/>
    <col min="4943" max="4943" width="12" style="6" customWidth="1"/>
    <col min="4944" max="4944" width="9" style="6" customWidth="1"/>
    <col min="4945" max="4948" width="8.7109375" style="6" customWidth="1"/>
    <col min="4949" max="4949" width="8.5703125" style="6" customWidth="1"/>
    <col min="4950" max="4950" width="8.85546875" style="6" customWidth="1"/>
    <col min="4951" max="4952" width="11.5703125" style="6" customWidth="1"/>
    <col min="4953" max="4953" width="9.28515625" style="6" customWidth="1"/>
    <col min="4954" max="4954" width="40.42578125" style="6" customWidth="1"/>
    <col min="4955" max="4955" width="51.28515625" style="6" customWidth="1"/>
    <col min="4956" max="4957" width="9.140625" style="6" customWidth="1"/>
    <col min="4958" max="5197" width="9.140625" style="6"/>
    <col min="5198" max="5198" width="24.7109375" style="6" customWidth="1"/>
    <col min="5199" max="5199" width="12" style="6" customWidth="1"/>
    <col min="5200" max="5200" width="9" style="6" customWidth="1"/>
    <col min="5201" max="5204" width="8.7109375" style="6" customWidth="1"/>
    <col min="5205" max="5205" width="8.5703125" style="6" customWidth="1"/>
    <col min="5206" max="5206" width="8.85546875" style="6" customWidth="1"/>
    <col min="5207" max="5208" width="11.5703125" style="6" customWidth="1"/>
    <col min="5209" max="5209" width="9.28515625" style="6" customWidth="1"/>
    <col min="5210" max="5210" width="40.42578125" style="6" customWidth="1"/>
    <col min="5211" max="5211" width="51.28515625" style="6" customWidth="1"/>
    <col min="5212" max="5213" width="9.140625" style="6" customWidth="1"/>
    <col min="5214" max="5453" width="9.140625" style="6"/>
    <col min="5454" max="5454" width="24.7109375" style="6" customWidth="1"/>
    <col min="5455" max="5455" width="12" style="6" customWidth="1"/>
    <col min="5456" max="5456" width="9" style="6" customWidth="1"/>
    <col min="5457" max="5460" width="8.7109375" style="6" customWidth="1"/>
    <col min="5461" max="5461" width="8.5703125" style="6" customWidth="1"/>
    <col min="5462" max="5462" width="8.85546875" style="6" customWidth="1"/>
    <col min="5463" max="5464" width="11.5703125" style="6" customWidth="1"/>
    <col min="5465" max="5465" width="9.28515625" style="6" customWidth="1"/>
    <col min="5466" max="5466" width="40.42578125" style="6" customWidth="1"/>
    <col min="5467" max="5467" width="51.28515625" style="6" customWidth="1"/>
    <col min="5468" max="5469" width="9.140625" style="6" customWidth="1"/>
    <col min="5470" max="5709" width="9.140625" style="6"/>
    <col min="5710" max="5710" width="24.7109375" style="6" customWidth="1"/>
    <col min="5711" max="5711" width="12" style="6" customWidth="1"/>
    <col min="5712" max="5712" width="9" style="6" customWidth="1"/>
    <col min="5713" max="5716" width="8.7109375" style="6" customWidth="1"/>
    <col min="5717" max="5717" width="8.5703125" style="6" customWidth="1"/>
    <col min="5718" max="5718" width="8.85546875" style="6" customWidth="1"/>
    <col min="5719" max="5720" width="11.5703125" style="6" customWidth="1"/>
    <col min="5721" max="5721" width="9.28515625" style="6" customWidth="1"/>
    <col min="5722" max="5722" width="40.42578125" style="6" customWidth="1"/>
    <col min="5723" max="5723" width="51.28515625" style="6" customWidth="1"/>
    <col min="5724" max="5725" width="9.140625" style="6" customWidth="1"/>
    <col min="5726" max="5965" width="9.140625" style="6"/>
    <col min="5966" max="5966" width="24.7109375" style="6" customWidth="1"/>
    <col min="5967" max="5967" width="12" style="6" customWidth="1"/>
    <col min="5968" max="5968" width="9" style="6" customWidth="1"/>
    <col min="5969" max="5972" width="8.7109375" style="6" customWidth="1"/>
    <col min="5973" max="5973" width="8.5703125" style="6" customWidth="1"/>
    <col min="5974" max="5974" width="8.85546875" style="6" customWidth="1"/>
    <col min="5975" max="5976" width="11.5703125" style="6" customWidth="1"/>
    <col min="5977" max="5977" width="9.28515625" style="6" customWidth="1"/>
    <col min="5978" max="5978" width="40.42578125" style="6" customWidth="1"/>
    <col min="5979" max="5979" width="51.28515625" style="6" customWidth="1"/>
    <col min="5980" max="5981" width="9.140625" style="6" customWidth="1"/>
    <col min="5982" max="6221" width="9.140625" style="6"/>
    <col min="6222" max="6222" width="24.7109375" style="6" customWidth="1"/>
    <col min="6223" max="6223" width="12" style="6" customWidth="1"/>
    <col min="6224" max="6224" width="9" style="6" customWidth="1"/>
    <col min="6225" max="6228" width="8.7109375" style="6" customWidth="1"/>
    <col min="6229" max="6229" width="8.5703125" style="6" customWidth="1"/>
    <col min="6230" max="6230" width="8.85546875" style="6" customWidth="1"/>
    <col min="6231" max="6232" width="11.5703125" style="6" customWidth="1"/>
    <col min="6233" max="6233" width="9.28515625" style="6" customWidth="1"/>
    <col min="6234" max="6234" width="40.42578125" style="6" customWidth="1"/>
    <col min="6235" max="6235" width="51.28515625" style="6" customWidth="1"/>
    <col min="6236" max="6237" width="9.140625" style="6" customWidth="1"/>
    <col min="6238" max="6477" width="9.140625" style="6"/>
    <col min="6478" max="6478" width="24.7109375" style="6" customWidth="1"/>
    <col min="6479" max="6479" width="12" style="6" customWidth="1"/>
    <col min="6480" max="6480" width="9" style="6" customWidth="1"/>
    <col min="6481" max="6484" width="8.7109375" style="6" customWidth="1"/>
    <col min="6485" max="6485" width="8.5703125" style="6" customWidth="1"/>
    <col min="6486" max="6486" width="8.85546875" style="6" customWidth="1"/>
    <col min="6487" max="6488" width="11.5703125" style="6" customWidth="1"/>
    <col min="6489" max="6489" width="9.28515625" style="6" customWidth="1"/>
    <col min="6490" max="6490" width="40.42578125" style="6" customWidth="1"/>
    <col min="6491" max="6491" width="51.28515625" style="6" customWidth="1"/>
    <col min="6492" max="6493" width="9.140625" style="6" customWidth="1"/>
    <col min="6494" max="6733" width="9.140625" style="6"/>
    <col min="6734" max="6734" width="24.7109375" style="6" customWidth="1"/>
    <col min="6735" max="6735" width="12" style="6" customWidth="1"/>
    <col min="6736" max="6736" width="9" style="6" customWidth="1"/>
    <col min="6737" max="6740" width="8.7109375" style="6" customWidth="1"/>
    <col min="6741" max="6741" width="8.5703125" style="6" customWidth="1"/>
    <col min="6742" max="6742" width="8.85546875" style="6" customWidth="1"/>
    <col min="6743" max="6744" width="11.5703125" style="6" customWidth="1"/>
    <col min="6745" max="6745" width="9.28515625" style="6" customWidth="1"/>
    <col min="6746" max="6746" width="40.42578125" style="6" customWidth="1"/>
    <col min="6747" max="6747" width="51.28515625" style="6" customWidth="1"/>
    <col min="6748" max="6749" width="9.140625" style="6" customWidth="1"/>
    <col min="6750" max="6989" width="9.140625" style="6"/>
    <col min="6990" max="6990" width="24.7109375" style="6" customWidth="1"/>
    <col min="6991" max="6991" width="12" style="6" customWidth="1"/>
    <col min="6992" max="6992" width="9" style="6" customWidth="1"/>
    <col min="6993" max="6996" width="8.7109375" style="6" customWidth="1"/>
    <col min="6997" max="6997" width="8.5703125" style="6" customWidth="1"/>
    <col min="6998" max="6998" width="8.85546875" style="6" customWidth="1"/>
    <col min="6999" max="7000" width="11.5703125" style="6" customWidth="1"/>
    <col min="7001" max="7001" width="9.28515625" style="6" customWidth="1"/>
    <col min="7002" max="7002" width="40.42578125" style="6" customWidth="1"/>
    <col min="7003" max="7003" width="51.28515625" style="6" customWidth="1"/>
    <col min="7004" max="7005" width="9.140625" style="6" customWidth="1"/>
    <col min="7006" max="7245" width="9.140625" style="6"/>
    <col min="7246" max="7246" width="24.7109375" style="6" customWidth="1"/>
    <col min="7247" max="7247" width="12" style="6" customWidth="1"/>
    <col min="7248" max="7248" width="9" style="6" customWidth="1"/>
    <col min="7249" max="7252" width="8.7109375" style="6" customWidth="1"/>
    <col min="7253" max="7253" width="8.5703125" style="6" customWidth="1"/>
    <col min="7254" max="7254" width="8.85546875" style="6" customWidth="1"/>
    <col min="7255" max="7256" width="11.5703125" style="6" customWidth="1"/>
    <col min="7257" max="7257" width="9.28515625" style="6" customWidth="1"/>
    <col min="7258" max="7258" width="40.42578125" style="6" customWidth="1"/>
    <col min="7259" max="7259" width="51.28515625" style="6" customWidth="1"/>
    <col min="7260" max="7261" width="9.140625" style="6" customWidth="1"/>
    <col min="7262" max="7501" width="9.140625" style="6"/>
    <col min="7502" max="7502" width="24.7109375" style="6" customWidth="1"/>
    <col min="7503" max="7503" width="12" style="6" customWidth="1"/>
    <col min="7504" max="7504" width="9" style="6" customWidth="1"/>
    <col min="7505" max="7508" width="8.7109375" style="6" customWidth="1"/>
    <col min="7509" max="7509" width="8.5703125" style="6" customWidth="1"/>
    <col min="7510" max="7510" width="8.85546875" style="6" customWidth="1"/>
    <col min="7511" max="7512" width="11.5703125" style="6" customWidth="1"/>
    <col min="7513" max="7513" width="9.28515625" style="6" customWidth="1"/>
    <col min="7514" max="7514" width="40.42578125" style="6" customWidth="1"/>
    <col min="7515" max="7515" width="51.28515625" style="6" customWidth="1"/>
    <col min="7516" max="7517" width="9.140625" style="6" customWidth="1"/>
    <col min="7518" max="7757" width="9.140625" style="6"/>
    <col min="7758" max="7758" width="24.7109375" style="6" customWidth="1"/>
    <col min="7759" max="7759" width="12" style="6" customWidth="1"/>
    <col min="7760" max="7760" width="9" style="6" customWidth="1"/>
    <col min="7761" max="7764" width="8.7109375" style="6" customWidth="1"/>
    <col min="7765" max="7765" width="8.5703125" style="6" customWidth="1"/>
    <col min="7766" max="7766" width="8.85546875" style="6" customWidth="1"/>
    <col min="7767" max="7768" width="11.5703125" style="6" customWidth="1"/>
    <col min="7769" max="7769" width="9.28515625" style="6" customWidth="1"/>
    <col min="7770" max="7770" width="40.42578125" style="6" customWidth="1"/>
    <col min="7771" max="7771" width="51.28515625" style="6" customWidth="1"/>
    <col min="7772" max="7773" width="9.140625" style="6" customWidth="1"/>
    <col min="7774" max="8013" width="9.140625" style="6"/>
    <col min="8014" max="8014" width="24.7109375" style="6" customWidth="1"/>
    <col min="8015" max="8015" width="12" style="6" customWidth="1"/>
    <col min="8016" max="8016" width="9" style="6" customWidth="1"/>
    <col min="8017" max="8020" width="8.7109375" style="6" customWidth="1"/>
    <col min="8021" max="8021" width="8.5703125" style="6" customWidth="1"/>
    <col min="8022" max="8022" width="8.85546875" style="6" customWidth="1"/>
    <col min="8023" max="8024" width="11.5703125" style="6" customWidth="1"/>
    <col min="8025" max="8025" width="9.28515625" style="6" customWidth="1"/>
    <col min="8026" max="8026" width="40.42578125" style="6" customWidth="1"/>
    <col min="8027" max="8027" width="51.28515625" style="6" customWidth="1"/>
    <col min="8028" max="8029" width="9.140625" style="6" customWidth="1"/>
    <col min="8030" max="8269" width="9.140625" style="6"/>
    <col min="8270" max="8270" width="24.7109375" style="6" customWidth="1"/>
    <col min="8271" max="8271" width="12" style="6" customWidth="1"/>
    <col min="8272" max="8272" width="9" style="6" customWidth="1"/>
    <col min="8273" max="8276" width="8.7109375" style="6" customWidth="1"/>
    <col min="8277" max="8277" width="8.5703125" style="6" customWidth="1"/>
    <col min="8278" max="8278" width="8.85546875" style="6" customWidth="1"/>
    <col min="8279" max="8280" width="11.5703125" style="6" customWidth="1"/>
    <col min="8281" max="8281" width="9.28515625" style="6" customWidth="1"/>
    <col min="8282" max="8282" width="40.42578125" style="6" customWidth="1"/>
    <col min="8283" max="8283" width="51.28515625" style="6" customWidth="1"/>
    <col min="8284" max="8285" width="9.140625" style="6" customWidth="1"/>
    <col min="8286" max="8525" width="9.140625" style="6"/>
    <col min="8526" max="8526" width="24.7109375" style="6" customWidth="1"/>
    <col min="8527" max="8527" width="12" style="6" customWidth="1"/>
    <col min="8528" max="8528" width="9" style="6" customWidth="1"/>
    <col min="8529" max="8532" width="8.7109375" style="6" customWidth="1"/>
    <col min="8533" max="8533" width="8.5703125" style="6" customWidth="1"/>
    <col min="8534" max="8534" width="8.85546875" style="6" customWidth="1"/>
    <col min="8535" max="8536" width="11.5703125" style="6" customWidth="1"/>
    <col min="8537" max="8537" width="9.28515625" style="6" customWidth="1"/>
    <col min="8538" max="8538" width="40.42578125" style="6" customWidth="1"/>
    <col min="8539" max="8539" width="51.28515625" style="6" customWidth="1"/>
    <col min="8540" max="8541" width="9.140625" style="6" customWidth="1"/>
    <col min="8542" max="8781" width="9.140625" style="6"/>
    <col min="8782" max="8782" width="24.7109375" style="6" customWidth="1"/>
    <col min="8783" max="8783" width="12" style="6" customWidth="1"/>
    <col min="8784" max="8784" width="9" style="6" customWidth="1"/>
    <col min="8785" max="8788" width="8.7109375" style="6" customWidth="1"/>
    <col min="8789" max="8789" width="8.5703125" style="6" customWidth="1"/>
    <col min="8790" max="8790" width="8.85546875" style="6" customWidth="1"/>
    <col min="8791" max="8792" width="11.5703125" style="6" customWidth="1"/>
    <col min="8793" max="8793" width="9.28515625" style="6" customWidth="1"/>
    <col min="8794" max="8794" width="40.42578125" style="6" customWidth="1"/>
    <col min="8795" max="8795" width="51.28515625" style="6" customWidth="1"/>
    <col min="8796" max="8797" width="9.140625" style="6" customWidth="1"/>
    <col min="8798" max="9037" width="9.140625" style="6"/>
    <col min="9038" max="9038" width="24.7109375" style="6" customWidth="1"/>
    <col min="9039" max="9039" width="12" style="6" customWidth="1"/>
    <col min="9040" max="9040" width="9" style="6" customWidth="1"/>
    <col min="9041" max="9044" width="8.7109375" style="6" customWidth="1"/>
    <col min="9045" max="9045" width="8.5703125" style="6" customWidth="1"/>
    <col min="9046" max="9046" width="8.85546875" style="6" customWidth="1"/>
    <col min="9047" max="9048" width="11.5703125" style="6" customWidth="1"/>
    <col min="9049" max="9049" width="9.28515625" style="6" customWidth="1"/>
    <col min="9050" max="9050" width="40.42578125" style="6" customWidth="1"/>
    <col min="9051" max="9051" width="51.28515625" style="6" customWidth="1"/>
    <col min="9052" max="9053" width="9.140625" style="6" customWidth="1"/>
    <col min="9054" max="9293" width="9.140625" style="6"/>
    <col min="9294" max="9294" width="24.7109375" style="6" customWidth="1"/>
    <col min="9295" max="9295" width="12" style="6" customWidth="1"/>
    <col min="9296" max="9296" width="9" style="6" customWidth="1"/>
    <col min="9297" max="9300" width="8.7109375" style="6" customWidth="1"/>
    <col min="9301" max="9301" width="8.5703125" style="6" customWidth="1"/>
    <col min="9302" max="9302" width="8.85546875" style="6" customWidth="1"/>
    <col min="9303" max="9304" width="11.5703125" style="6" customWidth="1"/>
    <col min="9305" max="9305" width="9.28515625" style="6" customWidth="1"/>
    <col min="9306" max="9306" width="40.42578125" style="6" customWidth="1"/>
    <col min="9307" max="9307" width="51.28515625" style="6" customWidth="1"/>
    <col min="9308" max="9309" width="9.140625" style="6" customWidth="1"/>
    <col min="9310" max="9549" width="9.140625" style="6"/>
    <col min="9550" max="9550" width="24.7109375" style="6" customWidth="1"/>
    <col min="9551" max="9551" width="12" style="6" customWidth="1"/>
    <col min="9552" max="9552" width="9" style="6" customWidth="1"/>
    <col min="9553" max="9556" width="8.7109375" style="6" customWidth="1"/>
    <col min="9557" max="9557" width="8.5703125" style="6" customWidth="1"/>
    <col min="9558" max="9558" width="8.85546875" style="6" customWidth="1"/>
    <col min="9559" max="9560" width="11.5703125" style="6" customWidth="1"/>
    <col min="9561" max="9561" width="9.28515625" style="6" customWidth="1"/>
    <col min="9562" max="9562" width="40.42578125" style="6" customWidth="1"/>
    <col min="9563" max="9563" width="51.28515625" style="6" customWidth="1"/>
    <col min="9564" max="9565" width="9.140625" style="6" customWidth="1"/>
    <col min="9566" max="9805" width="9.140625" style="6"/>
    <col min="9806" max="9806" width="24.7109375" style="6" customWidth="1"/>
    <col min="9807" max="9807" width="12" style="6" customWidth="1"/>
    <col min="9808" max="9808" width="9" style="6" customWidth="1"/>
    <col min="9809" max="9812" width="8.7109375" style="6" customWidth="1"/>
    <col min="9813" max="9813" width="8.5703125" style="6" customWidth="1"/>
    <col min="9814" max="9814" width="8.85546875" style="6" customWidth="1"/>
    <col min="9815" max="9816" width="11.5703125" style="6" customWidth="1"/>
    <col min="9817" max="9817" width="9.28515625" style="6" customWidth="1"/>
    <col min="9818" max="9818" width="40.42578125" style="6" customWidth="1"/>
    <col min="9819" max="9819" width="51.28515625" style="6" customWidth="1"/>
    <col min="9820" max="9821" width="9.140625" style="6" customWidth="1"/>
    <col min="9822" max="10061" width="9.140625" style="6"/>
    <col min="10062" max="10062" width="24.7109375" style="6" customWidth="1"/>
    <col min="10063" max="10063" width="12" style="6" customWidth="1"/>
    <col min="10064" max="10064" width="9" style="6" customWidth="1"/>
    <col min="10065" max="10068" width="8.7109375" style="6" customWidth="1"/>
    <col min="10069" max="10069" width="8.5703125" style="6" customWidth="1"/>
    <col min="10070" max="10070" width="8.85546875" style="6" customWidth="1"/>
    <col min="10071" max="10072" width="11.5703125" style="6" customWidth="1"/>
    <col min="10073" max="10073" width="9.28515625" style="6" customWidth="1"/>
    <col min="10074" max="10074" width="40.42578125" style="6" customWidth="1"/>
    <col min="10075" max="10075" width="51.28515625" style="6" customWidth="1"/>
    <col min="10076" max="10077" width="9.140625" style="6" customWidth="1"/>
    <col min="10078" max="10317" width="9.140625" style="6"/>
    <col min="10318" max="10318" width="24.7109375" style="6" customWidth="1"/>
    <col min="10319" max="10319" width="12" style="6" customWidth="1"/>
    <col min="10320" max="10320" width="9" style="6" customWidth="1"/>
    <col min="10321" max="10324" width="8.7109375" style="6" customWidth="1"/>
    <col min="10325" max="10325" width="8.5703125" style="6" customWidth="1"/>
    <col min="10326" max="10326" width="8.85546875" style="6" customWidth="1"/>
    <col min="10327" max="10328" width="11.5703125" style="6" customWidth="1"/>
    <col min="10329" max="10329" width="9.28515625" style="6" customWidth="1"/>
    <col min="10330" max="10330" width="40.42578125" style="6" customWidth="1"/>
    <col min="10331" max="10331" width="51.28515625" style="6" customWidth="1"/>
    <col min="10332" max="10333" width="9.140625" style="6" customWidth="1"/>
    <col min="10334" max="10573" width="9.140625" style="6"/>
    <col min="10574" max="10574" width="24.7109375" style="6" customWidth="1"/>
    <col min="10575" max="10575" width="12" style="6" customWidth="1"/>
    <col min="10576" max="10576" width="9" style="6" customWidth="1"/>
    <col min="10577" max="10580" width="8.7109375" style="6" customWidth="1"/>
    <col min="10581" max="10581" width="8.5703125" style="6" customWidth="1"/>
    <col min="10582" max="10582" width="8.85546875" style="6" customWidth="1"/>
    <col min="10583" max="10584" width="11.5703125" style="6" customWidth="1"/>
    <col min="10585" max="10585" width="9.28515625" style="6" customWidth="1"/>
    <col min="10586" max="10586" width="40.42578125" style="6" customWidth="1"/>
    <col min="10587" max="10587" width="51.28515625" style="6" customWidth="1"/>
    <col min="10588" max="10589" width="9.140625" style="6" customWidth="1"/>
    <col min="10590" max="10829" width="9.140625" style="6"/>
    <col min="10830" max="10830" width="24.7109375" style="6" customWidth="1"/>
    <col min="10831" max="10831" width="12" style="6" customWidth="1"/>
    <col min="10832" max="10832" width="9" style="6" customWidth="1"/>
    <col min="10833" max="10836" width="8.7109375" style="6" customWidth="1"/>
    <col min="10837" max="10837" width="8.5703125" style="6" customWidth="1"/>
    <col min="10838" max="10838" width="8.85546875" style="6" customWidth="1"/>
    <col min="10839" max="10840" width="11.5703125" style="6" customWidth="1"/>
    <col min="10841" max="10841" width="9.28515625" style="6" customWidth="1"/>
    <col min="10842" max="10842" width="40.42578125" style="6" customWidth="1"/>
    <col min="10843" max="10843" width="51.28515625" style="6" customWidth="1"/>
    <col min="10844" max="10845" width="9.140625" style="6" customWidth="1"/>
    <col min="10846" max="11085" width="9.140625" style="6"/>
    <col min="11086" max="11086" width="24.7109375" style="6" customWidth="1"/>
    <col min="11087" max="11087" width="12" style="6" customWidth="1"/>
    <col min="11088" max="11088" width="9" style="6" customWidth="1"/>
    <col min="11089" max="11092" width="8.7109375" style="6" customWidth="1"/>
    <col min="11093" max="11093" width="8.5703125" style="6" customWidth="1"/>
    <col min="11094" max="11094" width="8.85546875" style="6" customWidth="1"/>
    <col min="11095" max="11096" width="11.5703125" style="6" customWidth="1"/>
    <col min="11097" max="11097" width="9.28515625" style="6" customWidth="1"/>
    <col min="11098" max="11098" width="40.42578125" style="6" customWidth="1"/>
    <col min="11099" max="11099" width="51.28515625" style="6" customWidth="1"/>
    <col min="11100" max="11101" width="9.140625" style="6" customWidth="1"/>
    <col min="11102" max="11341" width="9.140625" style="6"/>
    <col min="11342" max="11342" width="24.7109375" style="6" customWidth="1"/>
    <col min="11343" max="11343" width="12" style="6" customWidth="1"/>
    <col min="11344" max="11344" width="9" style="6" customWidth="1"/>
    <col min="11345" max="11348" width="8.7109375" style="6" customWidth="1"/>
    <col min="11349" max="11349" width="8.5703125" style="6" customWidth="1"/>
    <col min="11350" max="11350" width="8.85546875" style="6" customWidth="1"/>
    <col min="11351" max="11352" width="11.5703125" style="6" customWidth="1"/>
    <col min="11353" max="11353" width="9.28515625" style="6" customWidth="1"/>
    <col min="11354" max="11354" width="40.42578125" style="6" customWidth="1"/>
    <col min="11355" max="11355" width="51.28515625" style="6" customWidth="1"/>
    <col min="11356" max="11357" width="9.140625" style="6" customWidth="1"/>
    <col min="11358" max="11597" width="9.140625" style="6"/>
    <col min="11598" max="11598" width="24.7109375" style="6" customWidth="1"/>
    <col min="11599" max="11599" width="12" style="6" customWidth="1"/>
    <col min="11600" max="11600" width="9" style="6" customWidth="1"/>
    <col min="11601" max="11604" width="8.7109375" style="6" customWidth="1"/>
    <col min="11605" max="11605" width="8.5703125" style="6" customWidth="1"/>
    <col min="11606" max="11606" width="8.85546875" style="6" customWidth="1"/>
    <col min="11607" max="11608" width="11.5703125" style="6" customWidth="1"/>
    <col min="11609" max="11609" width="9.28515625" style="6" customWidth="1"/>
    <col min="11610" max="11610" width="40.42578125" style="6" customWidth="1"/>
    <col min="11611" max="11611" width="51.28515625" style="6" customWidth="1"/>
    <col min="11612" max="11613" width="9.140625" style="6" customWidth="1"/>
    <col min="11614" max="11853" width="9.140625" style="6"/>
    <col min="11854" max="11854" width="24.7109375" style="6" customWidth="1"/>
    <col min="11855" max="11855" width="12" style="6" customWidth="1"/>
    <col min="11856" max="11856" width="9" style="6" customWidth="1"/>
    <col min="11857" max="11860" width="8.7109375" style="6" customWidth="1"/>
    <col min="11861" max="11861" width="8.5703125" style="6" customWidth="1"/>
    <col min="11862" max="11862" width="8.85546875" style="6" customWidth="1"/>
    <col min="11863" max="11864" width="11.5703125" style="6" customWidth="1"/>
    <col min="11865" max="11865" width="9.28515625" style="6" customWidth="1"/>
    <col min="11866" max="11866" width="40.42578125" style="6" customWidth="1"/>
    <col min="11867" max="11867" width="51.28515625" style="6" customWidth="1"/>
    <col min="11868" max="11869" width="9.140625" style="6" customWidth="1"/>
    <col min="11870" max="12109" width="9.140625" style="6"/>
    <col min="12110" max="12110" width="24.7109375" style="6" customWidth="1"/>
    <col min="12111" max="12111" width="12" style="6" customWidth="1"/>
    <col min="12112" max="12112" width="9" style="6" customWidth="1"/>
    <col min="12113" max="12116" width="8.7109375" style="6" customWidth="1"/>
    <col min="12117" max="12117" width="8.5703125" style="6" customWidth="1"/>
    <col min="12118" max="12118" width="8.85546875" style="6" customWidth="1"/>
    <col min="12119" max="12120" width="11.5703125" style="6" customWidth="1"/>
    <col min="12121" max="12121" width="9.28515625" style="6" customWidth="1"/>
    <col min="12122" max="12122" width="40.42578125" style="6" customWidth="1"/>
    <col min="12123" max="12123" width="51.28515625" style="6" customWidth="1"/>
    <col min="12124" max="12125" width="9.140625" style="6" customWidth="1"/>
    <col min="12126" max="12365" width="9.140625" style="6"/>
    <col min="12366" max="12366" width="24.7109375" style="6" customWidth="1"/>
    <col min="12367" max="12367" width="12" style="6" customWidth="1"/>
    <col min="12368" max="12368" width="9" style="6" customWidth="1"/>
    <col min="12369" max="12372" width="8.7109375" style="6" customWidth="1"/>
    <col min="12373" max="12373" width="8.5703125" style="6" customWidth="1"/>
    <col min="12374" max="12374" width="8.85546875" style="6" customWidth="1"/>
    <col min="12375" max="12376" width="11.5703125" style="6" customWidth="1"/>
    <col min="12377" max="12377" width="9.28515625" style="6" customWidth="1"/>
    <col min="12378" max="12378" width="40.42578125" style="6" customWidth="1"/>
    <col min="12379" max="12379" width="51.28515625" style="6" customWidth="1"/>
    <col min="12380" max="12381" width="9.140625" style="6" customWidth="1"/>
    <col min="12382" max="12621" width="9.140625" style="6"/>
    <col min="12622" max="12622" width="24.7109375" style="6" customWidth="1"/>
    <col min="12623" max="12623" width="12" style="6" customWidth="1"/>
    <col min="12624" max="12624" width="9" style="6" customWidth="1"/>
    <col min="12625" max="12628" width="8.7109375" style="6" customWidth="1"/>
    <col min="12629" max="12629" width="8.5703125" style="6" customWidth="1"/>
    <col min="12630" max="12630" width="8.85546875" style="6" customWidth="1"/>
    <col min="12631" max="12632" width="11.5703125" style="6" customWidth="1"/>
    <col min="12633" max="12633" width="9.28515625" style="6" customWidth="1"/>
    <col min="12634" max="12634" width="40.42578125" style="6" customWidth="1"/>
    <col min="12635" max="12635" width="51.28515625" style="6" customWidth="1"/>
    <col min="12636" max="12637" width="9.140625" style="6" customWidth="1"/>
    <col min="12638" max="12877" width="9.140625" style="6"/>
    <col min="12878" max="12878" width="24.7109375" style="6" customWidth="1"/>
    <col min="12879" max="12879" width="12" style="6" customWidth="1"/>
    <col min="12880" max="12880" width="9" style="6" customWidth="1"/>
    <col min="12881" max="12884" width="8.7109375" style="6" customWidth="1"/>
    <col min="12885" max="12885" width="8.5703125" style="6" customWidth="1"/>
    <col min="12886" max="12886" width="8.85546875" style="6" customWidth="1"/>
    <col min="12887" max="12888" width="11.5703125" style="6" customWidth="1"/>
    <col min="12889" max="12889" width="9.28515625" style="6" customWidth="1"/>
    <col min="12890" max="12890" width="40.42578125" style="6" customWidth="1"/>
    <col min="12891" max="12891" width="51.28515625" style="6" customWidth="1"/>
    <col min="12892" max="12893" width="9.140625" style="6" customWidth="1"/>
    <col min="12894" max="13133" width="9.140625" style="6"/>
    <col min="13134" max="13134" width="24.7109375" style="6" customWidth="1"/>
    <col min="13135" max="13135" width="12" style="6" customWidth="1"/>
    <col min="13136" max="13136" width="9" style="6" customWidth="1"/>
    <col min="13137" max="13140" width="8.7109375" style="6" customWidth="1"/>
    <col min="13141" max="13141" width="8.5703125" style="6" customWidth="1"/>
    <col min="13142" max="13142" width="8.85546875" style="6" customWidth="1"/>
    <col min="13143" max="13144" width="11.5703125" style="6" customWidth="1"/>
    <col min="13145" max="13145" width="9.28515625" style="6" customWidth="1"/>
    <col min="13146" max="13146" width="40.42578125" style="6" customWidth="1"/>
    <col min="13147" max="13147" width="51.28515625" style="6" customWidth="1"/>
    <col min="13148" max="13149" width="9.140625" style="6" customWidth="1"/>
    <col min="13150" max="13389" width="9.140625" style="6"/>
    <col min="13390" max="13390" width="24.7109375" style="6" customWidth="1"/>
    <col min="13391" max="13391" width="12" style="6" customWidth="1"/>
    <col min="13392" max="13392" width="9" style="6" customWidth="1"/>
    <col min="13393" max="13396" width="8.7109375" style="6" customWidth="1"/>
    <col min="13397" max="13397" width="8.5703125" style="6" customWidth="1"/>
    <col min="13398" max="13398" width="8.85546875" style="6" customWidth="1"/>
    <col min="13399" max="13400" width="11.5703125" style="6" customWidth="1"/>
    <col min="13401" max="13401" width="9.28515625" style="6" customWidth="1"/>
    <col min="13402" max="13402" width="40.42578125" style="6" customWidth="1"/>
    <col min="13403" max="13403" width="51.28515625" style="6" customWidth="1"/>
    <col min="13404" max="13405" width="9.140625" style="6" customWidth="1"/>
    <col min="13406" max="13645" width="9.140625" style="6"/>
    <col min="13646" max="13646" width="24.7109375" style="6" customWidth="1"/>
    <col min="13647" max="13647" width="12" style="6" customWidth="1"/>
    <col min="13648" max="13648" width="9" style="6" customWidth="1"/>
    <col min="13649" max="13652" width="8.7109375" style="6" customWidth="1"/>
    <col min="13653" max="13653" width="8.5703125" style="6" customWidth="1"/>
    <col min="13654" max="13654" width="8.85546875" style="6" customWidth="1"/>
    <col min="13655" max="13656" width="11.5703125" style="6" customWidth="1"/>
    <col min="13657" max="13657" width="9.28515625" style="6" customWidth="1"/>
    <col min="13658" max="13658" width="40.42578125" style="6" customWidth="1"/>
    <col min="13659" max="13659" width="51.28515625" style="6" customWidth="1"/>
    <col min="13660" max="13661" width="9.140625" style="6" customWidth="1"/>
    <col min="13662" max="13901" width="9.140625" style="6"/>
    <col min="13902" max="13902" width="24.7109375" style="6" customWidth="1"/>
    <col min="13903" max="13903" width="12" style="6" customWidth="1"/>
    <col min="13904" max="13904" width="9" style="6" customWidth="1"/>
    <col min="13905" max="13908" width="8.7109375" style="6" customWidth="1"/>
    <col min="13909" max="13909" width="8.5703125" style="6" customWidth="1"/>
    <col min="13910" max="13910" width="8.85546875" style="6" customWidth="1"/>
    <col min="13911" max="13912" width="11.5703125" style="6" customWidth="1"/>
    <col min="13913" max="13913" width="9.28515625" style="6" customWidth="1"/>
    <col min="13914" max="13914" width="40.42578125" style="6" customWidth="1"/>
    <col min="13915" max="13915" width="51.28515625" style="6" customWidth="1"/>
    <col min="13916" max="13917" width="9.140625" style="6" customWidth="1"/>
    <col min="13918" max="14157" width="9.140625" style="6"/>
    <col min="14158" max="14158" width="24.7109375" style="6" customWidth="1"/>
    <col min="14159" max="14159" width="12" style="6" customWidth="1"/>
    <col min="14160" max="14160" width="9" style="6" customWidth="1"/>
    <col min="14161" max="14164" width="8.7109375" style="6" customWidth="1"/>
    <col min="14165" max="14165" width="8.5703125" style="6" customWidth="1"/>
    <col min="14166" max="14166" width="8.85546875" style="6" customWidth="1"/>
    <col min="14167" max="14168" width="11.5703125" style="6" customWidth="1"/>
    <col min="14169" max="14169" width="9.28515625" style="6" customWidth="1"/>
    <col min="14170" max="14170" width="40.42578125" style="6" customWidth="1"/>
    <col min="14171" max="14171" width="51.28515625" style="6" customWidth="1"/>
    <col min="14172" max="14173" width="9.140625" style="6" customWidth="1"/>
    <col min="14174" max="14413" width="9.140625" style="6"/>
    <col min="14414" max="14414" width="24.7109375" style="6" customWidth="1"/>
    <col min="14415" max="14415" width="12" style="6" customWidth="1"/>
    <col min="14416" max="14416" width="9" style="6" customWidth="1"/>
    <col min="14417" max="14420" width="8.7109375" style="6" customWidth="1"/>
    <col min="14421" max="14421" width="8.5703125" style="6" customWidth="1"/>
    <col min="14422" max="14422" width="8.85546875" style="6" customWidth="1"/>
    <col min="14423" max="14424" width="11.5703125" style="6" customWidth="1"/>
    <col min="14425" max="14425" width="9.28515625" style="6" customWidth="1"/>
    <col min="14426" max="14426" width="40.42578125" style="6" customWidth="1"/>
    <col min="14427" max="14427" width="51.28515625" style="6" customWidth="1"/>
    <col min="14428" max="14429" width="9.140625" style="6" customWidth="1"/>
    <col min="14430" max="14669" width="9.140625" style="6"/>
    <col min="14670" max="14670" width="24.7109375" style="6" customWidth="1"/>
    <col min="14671" max="14671" width="12" style="6" customWidth="1"/>
    <col min="14672" max="14672" width="9" style="6" customWidth="1"/>
    <col min="14673" max="14676" width="8.7109375" style="6" customWidth="1"/>
    <col min="14677" max="14677" width="8.5703125" style="6" customWidth="1"/>
    <col min="14678" max="14678" width="8.85546875" style="6" customWidth="1"/>
    <col min="14679" max="14680" width="11.5703125" style="6" customWidth="1"/>
    <col min="14681" max="14681" width="9.28515625" style="6" customWidth="1"/>
    <col min="14682" max="14682" width="40.42578125" style="6" customWidth="1"/>
    <col min="14683" max="14683" width="51.28515625" style="6" customWidth="1"/>
    <col min="14684" max="14685" width="9.140625" style="6" customWidth="1"/>
    <col min="14686" max="14925" width="9.140625" style="6"/>
    <col min="14926" max="14926" width="24.7109375" style="6" customWidth="1"/>
    <col min="14927" max="14927" width="12" style="6" customWidth="1"/>
    <col min="14928" max="14928" width="9" style="6" customWidth="1"/>
    <col min="14929" max="14932" width="8.7109375" style="6" customWidth="1"/>
    <col min="14933" max="14933" width="8.5703125" style="6" customWidth="1"/>
    <col min="14934" max="14934" width="8.85546875" style="6" customWidth="1"/>
    <col min="14935" max="14936" width="11.5703125" style="6" customWidth="1"/>
    <col min="14937" max="14937" width="9.28515625" style="6" customWidth="1"/>
    <col min="14938" max="14938" width="40.42578125" style="6" customWidth="1"/>
    <col min="14939" max="14939" width="51.28515625" style="6" customWidth="1"/>
    <col min="14940" max="14941" width="9.140625" style="6" customWidth="1"/>
    <col min="14942" max="15181" width="9.140625" style="6"/>
    <col min="15182" max="15182" width="24.7109375" style="6" customWidth="1"/>
    <col min="15183" max="15183" width="12" style="6" customWidth="1"/>
    <col min="15184" max="15184" width="9" style="6" customWidth="1"/>
    <col min="15185" max="15188" width="8.7109375" style="6" customWidth="1"/>
    <col min="15189" max="15189" width="8.5703125" style="6" customWidth="1"/>
    <col min="15190" max="15190" width="8.85546875" style="6" customWidth="1"/>
    <col min="15191" max="15192" width="11.5703125" style="6" customWidth="1"/>
    <col min="15193" max="15193" width="9.28515625" style="6" customWidth="1"/>
    <col min="15194" max="15194" width="40.42578125" style="6" customWidth="1"/>
    <col min="15195" max="15195" width="51.28515625" style="6" customWidth="1"/>
    <col min="15196" max="15197" width="9.140625" style="6" customWidth="1"/>
    <col min="15198" max="15437" width="9.140625" style="6"/>
    <col min="15438" max="15438" width="24.7109375" style="6" customWidth="1"/>
    <col min="15439" max="15439" width="12" style="6" customWidth="1"/>
    <col min="15440" max="15440" width="9" style="6" customWidth="1"/>
    <col min="15441" max="15444" width="8.7109375" style="6" customWidth="1"/>
    <col min="15445" max="15445" width="8.5703125" style="6" customWidth="1"/>
    <col min="15446" max="15446" width="8.85546875" style="6" customWidth="1"/>
    <col min="15447" max="15448" width="11.5703125" style="6" customWidth="1"/>
    <col min="15449" max="15449" width="9.28515625" style="6" customWidth="1"/>
    <col min="15450" max="15450" width="40.42578125" style="6" customWidth="1"/>
    <col min="15451" max="15451" width="51.28515625" style="6" customWidth="1"/>
    <col min="15452" max="15453" width="9.140625" style="6" customWidth="1"/>
    <col min="15454" max="15693" width="9.140625" style="6"/>
    <col min="15694" max="15694" width="24.7109375" style="6" customWidth="1"/>
    <col min="15695" max="15695" width="12" style="6" customWidth="1"/>
    <col min="15696" max="15696" width="9" style="6" customWidth="1"/>
    <col min="15697" max="15700" width="8.7109375" style="6" customWidth="1"/>
    <col min="15701" max="15701" width="8.5703125" style="6" customWidth="1"/>
    <col min="15702" max="15702" width="8.85546875" style="6" customWidth="1"/>
    <col min="15703" max="15704" width="11.5703125" style="6" customWidth="1"/>
    <col min="15705" max="15705" width="9.28515625" style="6" customWidth="1"/>
    <col min="15706" max="15706" width="40.42578125" style="6" customWidth="1"/>
    <col min="15707" max="15707" width="51.28515625" style="6" customWidth="1"/>
    <col min="15708" max="15709" width="9.140625" style="6" customWidth="1"/>
    <col min="15710" max="15949" width="9.140625" style="6"/>
    <col min="15950" max="15950" width="24.7109375" style="6" customWidth="1"/>
    <col min="15951" max="15951" width="12" style="6" customWidth="1"/>
    <col min="15952" max="15952" width="9" style="6" customWidth="1"/>
    <col min="15953" max="15956" width="8.7109375" style="6" customWidth="1"/>
    <col min="15957" max="15957" width="8.5703125" style="6" customWidth="1"/>
    <col min="15958" max="15958" width="8.85546875" style="6" customWidth="1"/>
    <col min="15959" max="15960" width="11.5703125" style="6" customWidth="1"/>
    <col min="15961" max="15961" width="9.28515625" style="6" customWidth="1"/>
    <col min="15962" max="15962" width="40.42578125" style="6" customWidth="1"/>
    <col min="15963" max="15963" width="51.28515625" style="6" customWidth="1"/>
    <col min="15964" max="15965" width="9.140625" style="6" customWidth="1"/>
    <col min="15966" max="16384" width="9.140625" style="6"/>
  </cols>
  <sheetData>
    <row r="1" spans="1:8" x14ac:dyDescent="0.3">
      <c r="A1" s="10"/>
      <c r="B1" s="11"/>
      <c r="C1" s="11"/>
      <c r="D1" s="12"/>
      <c r="E1" s="12"/>
      <c r="F1" s="12"/>
      <c r="G1" s="12"/>
      <c r="H1" s="86" t="s">
        <v>94</v>
      </c>
    </row>
    <row r="2" spans="1:8" ht="55.5" customHeight="1" x14ac:dyDescent="0.3">
      <c r="A2" s="90"/>
      <c r="B2" s="90"/>
      <c r="C2" s="90"/>
      <c r="D2" s="90"/>
      <c r="E2" s="90"/>
      <c r="F2" s="90"/>
      <c r="G2" s="90"/>
      <c r="H2" s="90"/>
    </row>
    <row r="3" spans="1:8" ht="62.25" customHeight="1" thickBot="1" x14ac:dyDescent="0.35">
      <c r="A3" s="100" t="s">
        <v>65</v>
      </c>
      <c r="B3" s="100"/>
      <c r="C3" s="100"/>
      <c r="D3" s="100"/>
      <c r="E3" s="100"/>
      <c r="F3" s="100"/>
      <c r="G3" s="100"/>
      <c r="H3" s="100"/>
    </row>
    <row r="4" spans="1:8" ht="86.25" customHeight="1" x14ac:dyDescent="0.3">
      <c r="A4" s="101" t="s">
        <v>0</v>
      </c>
      <c r="B4" s="113" t="s">
        <v>5</v>
      </c>
      <c r="C4" s="114"/>
      <c r="D4" s="103" t="s">
        <v>1</v>
      </c>
      <c r="E4" s="105" t="s">
        <v>13</v>
      </c>
      <c r="F4" s="107" t="s">
        <v>74</v>
      </c>
      <c r="G4" s="109" t="s">
        <v>73</v>
      </c>
      <c r="H4" s="111" t="s">
        <v>2</v>
      </c>
    </row>
    <row r="5" spans="1:8" ht="24" customHeight="1" thickBot="1" x14ac:dyDescent="0.35">
      <c r="A5" s="102"/>
      <c r="B5" s="115"/>
      <c r="C5" s="116"/>
      <c r="D5" s="104"/>
      <c r="E5" s="106"/>
      <c r="F5" s="108"/>
      <c r="G5" s="110"/>
      <c r="H5" s="112"/>
    </row>
    <row r="6" spans="1:8" ht="131.25" customHeight="1" thickBot="1" x14ac:dyDescent="0.35">
      <c r="A6" s="28">
        <v>1</v>
      </c>
      <c r="B6" s="91" t="s">
        <v>26</v>
      </c>
      <c r="C6" s="92"/>
      <c r="D6" s="92"/>
      <c r="E6" s="93"/>
      <c r="F6" s="29">
        <f>ROUND((F7+F12),2)</f>
        <v>1429.32</v>
      </c>
      <c r="G6" s="30">
        <f>F6/12</f>
        <v>119.11</v>
      </c>
      <c r="H6" s="33" t="s">
        <v>35</v>
      </c>
    </row>
    <row r="7" spans="1:8" s="16" customFormat="1" ht="42.75" customHeight="1" thickBot="1" x14ac:dyDescent="0.35">
      <c r="A7" s="31" t="s">
        <v>3</v>
      </c>
      <c r="B7" s="94" t="s">
        <v>27</v>
      </c>
      <c r="C7" s="95"/>
      <c r="D7" s="95"/>
      <c r="E7" s="95"/>
      <c r="F7" s="24">
        <f>SUM(F8:F11)</f>
        <v>1084.3194128399998</v>
      </c>
      <c r="G7" s="32">
        <f>F7/12</f>
        <v>90.35995106999998</v>
      </c>
      <c r="H7" s="23"/>
    </row>
    <row r="8" spans="1:8" s="7" customFormat="1" ht="159.75" customHeight="1" x14ac:dyDescent="0.25">
      <c r="A8" s="47" t="s">
        <v>20</v>
      </c>
      <c r="B8" s="48" t="s">
        <v>7</v>
      </c>
      <c r="C8" s="48" t="s">
        <v>8</v>
      </c>
      <c r="D8" s="49">
        <f>1356.3</f>
        <v>1356.3</v>
      </c>
      <c r="E8" s="50">
        <v>2.1739399999999999E-2</v>
      </c>
      <c r="F8" s="51">
        <f>D8*E8*12</f>
        <v>353.82177863999999</v>
      </c>
      <c r="G8" s="96" t="s">
        <v>10</v>
      </c>
      <c r="H8" s="52" t="s">
        <v>84</v>
      </c>
    </row>
    <row r="9" spans="1:8" s="7" customFormat="1" ht="180" customHeight="1" x14ac:dyDescent="0.25">
      <c r="A9" s="38" t="s">
        <v>19</v>
      </c>
      <c r="B9" s="46" t="s">
        <v>9</v>
      </c>
      <c r="C9" s="46" t="s">
        <v>8</v>
      </c>
      <c r="D9" s="35">
        <f>1356.3</f>
        <v>1356.3</v>
      </c>
      <c r="E9" s="36">
        <v>1.0869500000000001E-2</v>
      </c>
      <c r="F9" s="37">
        <f>D9*E9*12</f>
        <v>176.90763419999999</v>
      </c>
      <c r="G9" s="97"/>
      <c r="H9" s="45" t="s">
        <v>80</v>
      </c>
    </row>
    <row r="10" spans="1:8" s="7" customFormat="1" ht="87" customHeight="1" x14ac:dyDescent="0.25">
      <c r="A10" s="8" t="s">
        <v>21</v>
      </c>
      <c r="B10" s="14" t="s">
        <v>87</v>
      </c>
      <c r="C10" s="14" t="s">
        <v>6</v>
      </c>
      <c r="D10" s="79">
        <v>23.4</v>
      </c>
      <c r="E10" s="80">
        <v>22.5</v>
      </c>
      <c r="F10" s="22">
        <f>ROUND(D10*E10,2)</f>
        <v>526.5</v>
      </c>
      <c r="G10" s="97"/>
      <c r="H10" s="19" t="s">
        <v>85</v>
      </c>
    </row>
    <row r="11" spans="1:8" s="7" customFormat="1" ht="112.5" customHeight="1" thickBot="1" x14ac:dyDescent="0.3">
      <c r="A11" s="9" t="s">
        <v>31</v>
      </c>
      <c r="B11" s="15" t="s">
        <v>29</v>
      </c>
      <c r="C11" s="25" t="s">
        <v>30</v>
      </c>
      <c r="D11" s="26">
        <f>((45.05/3*2)+(45.05/3*2)+(45.05/3*2)+(45.05/3*2)+(45.05/3*1))/5+0.06</f>
        <v>27.089999999999993</v>
      </c>
      <c r="E11" s="27">
        <v>1</v>
      </c>
      <c r="F11" s="5">
        <f>D11</f>
        <v>27.089999999999993</v>
      </c>
      <c r="G11" s="98"/>
      <c r="H11" s="4" t="s">
        <v>86</v>
      </c>
    </row>
    <row r="12" spans="1:8" s="16" customFormat="1" ht="48.75" customHeight="1" thickBot="1" x14ac:dyDescent="0.35">
      <c r="A12" s="31" t="s">
        <v>4</v>
      </c>
      <c r="B12" s="94" t="s">
        <v>28</v>
      </c>
      <c r="C12" s="95"/>
      <c r="D12" s="95"/>
      <c r="E12" s="95"/>
      <c r="F12" s="24">
        <f>SUM(F13:F17)</f>
        <v>345.00101006815999</v>
      </c>
      <c r="G12" s="32">
        <f>F12/12</f>
        <v>28.750084172346664</v>
      </c>
      <c r="H12" s="23"/>
    </row>
    <row r="13" spans="1:8" s="16" customFormat="1" ht="212.25" customHeight="1" x14ac:dyDescent="0.3">
      <c r="A13" s="13" t="s">
        <v>22</v>
      </c>
      <c r="B13" s="43" t="s">
        <v>32</v>
      </c>
      <c r="C13" s="43" t="s">
        <v>8</v>
      </c>
      <c r="D13" s="44">
        <f>1287*1.2409</f>
        <v>1597.0382999999999</v>
      </c>
      <c r="E13" s="34">
        <v>1.08696E-2</v>
      </c>
      <c r="F13" s="21">
        <f>D13*E13*12-0.01</f>
        <v>208.30001006815999</v>
      </c>
      <c r="G13" s="96" t="s">
        <v>10</v>
      </c>
      <c r="H13" s="17" t="s">
        <v>90</v>
      </c>
    </row>
    <row r="14" spans="1:8" s="7" customFormat="1" ht="125.25" customHeight="1" x14ac:dyDescent="0.25">
      <c r="A14" s="38" t="s">
        <v>23</v>
      </c>
      <c r="B14" s="39" t="s">
        <v>14</v>
      </c>
      <c r="C14" s="39" t="s">
        <v>17</v>
      </c>
      <c r="D14" s="40">
        <v>46.15</v>
      </c>
      <c r="E14" s="41">
        <v>2</v>
      </c>
      <c r="F14" s="42">
        <f>D14*E14</f>
        <v>92.3</v>
      </c>
      <c r="G14" s="97"/>
      <c r="H14" s="45" t="s">
        <v>37</v>
      </c>
    </row>
    <row r="15" spans="1:8" s="7" customFormat="1" ht="104.25" customHeight="1" x14ac:dyDescent="0.25">
      <c r="A15" s="8" t="s">
        <v>24</v>
      </c>
      <c r="B15" s="14" t="s">
        <v>15</v>
      </c>
      <c r="C15" s="14" t="s">
        <v>16</v>
      </c>
      <c r="D15" s="3">
        <v>0.09</v>
      </c>
      <c r="E15" s="18">
        <v>300</v>
      </c>
      <c r="F15" s="22">
        <f t="shared" ref="F15:F17" si="0">D15*E15</f>
        <v>27</v>
      </c>
      <c r="G15" s="97"/>
      <c r="H15" s="19" t="s">
        <v>33</v>
      </c>
    </row>
    <row r="16" spans="1:8" s="7" customFormat="1" ht="141.75" customHeight="1" x14ac:dyDescent="0.25">
      <c r="A16" s="8" t="s">
        <v>25</v>
      </c>
      <c r="B16" s="14" t="s">
        <v>18</v>
      </c>
      <c r="C16" s="14" t="s">
        <v>17</v>
      </c>
      <c r="D16" s="3">
        <v>0.65100000000000002</v>
      </c>
      <c r="E16" s="18">
        <v>5</v>
      </c>
      <c r="F16" s="22">
        <f t="shared" si="0"/>
        <v>3.2549999999999999</v>
      </c>
      <c r="G16" s="97"/>
      <c r="H16" s="19" t="s">
        <v>67</v>
      </c>
    </row>
    <row r="17" spans="1:8" s="7" customFormat="1" ht="409.6" customHeight="1" x14ac:dyDescent="0.25">
      <c r="A17" s="81" t="s">
        <v>34</v>
      </c>
      <c r="B17" s="39" t="s">
        <v>11</v>
      </c>
      <c r="C17" s="39" t="s">
        <v>12</v>
      </c>
      <c r="D17" s="40">
        <v>3.5365000000000002</v>
      </c>
      <c r="E17" s="41">
        <v>4</v>
      </c>
      <c r="F17" s="42">
        <f t="shared" si="0"/>
        <v>14.146000000000001</v>
      </c>
      <c r="G17" s="97"/>
      <c r="H17" s="82" t="s">
        <v>38</v>
      </c>
    </row>
    <row r="18" spans="1:8" ht="72" customHeight="1" x14ac:dyDescent="0.3">
      <c r="A18" s="83" t="s">
        <v>34</v>
      </c>
      <c r="B18" s="14" t="s">
        <v>89</v>
      </c>
      <c r="C18" s="14" t="s">
        <v>10</v>
      </c>
      <c r="D18" s="3" t="s">
        <v>10</v>
      </c>
      <c r="E18" s="84" t="s">
        <v>10</v>
      </c>
      <c r="F18" s="79" t="s">
        <v>10</v>
      </c>
      <c r="G18" s="3" t="s">
        <v>10</v>
      </c>
      <c r="H18" s="85" t="s">
        <v>91</v>
      </c>
    </row>
    <row r="19" spans="1:8" s="76" customFormat="1" ht="62.25" customHeight="1" x14ac:dyDescent="0.35">
      <c r="A19" s="117" t="s">
        <v>70</v>
      </c>
      <c r="B19" s="117"/>
      <c r="C19" s="117"/>
      <c r="D19" s="117"/>
      <c r="E19" s="117"/>
      <c r="F19" s="117"/>
      <c r="G19" s="117"/>
      <c r="H19" s="117"/>
    </row>
    <row r="20" spans="1:8" s="76" customFormat="1" ht="23.25" x14ac:dyDescent="0.35">
      <c r="A20" s="77">
        <v>1</v>
      </c>
      <c r="B20" s="99" t="s">
        <v>75</v>
      </c>
      <c r="C20" s="99"/>
      <c r="D20" s="99"/>
      <c r="E20" s="99"/>
      <c r="F20" s="99"/>
      <c r="G20" s="99"/>
      <c r="H20" s="99"/>
    </row>
    <row r="21" spans="1:8" s="76" customFormat="1" ht="23.25" x14ac:dyDescent="0.35">
      <c r="A21" s="77">
        <v>2</v>
      </c>
      <c r="B21" s="99" t="s">
        <v>76</v>
      </c>
      <c r="C21" s="99"/>
      <c r="D21" s="99"/>
      <c r="E21" s="99"/>
      <c r="F21" s="99"/>
      <c r="G21" s="99"/>
      <c r="H21" s="99"/>
    </row>
    <row r="22" spans="1:8" s="76" customFormat="1" ht="30" customHeight="1" x14ac:dyDescent="0.35">
      <c r="A22" s="77">
        <v>3</v>
      </c>
      <c r="B22" s="99" t="s">
        <v>78</v>
      </c>
      <c r="C22" s="99"/>
      <c r="D22" s="99"/>
      <c r="E22" s="99"/>
      <c r="F22" s="99"/>
      <c r="G22" s="99"/>
      <c r="H22" s="99"/>
    </row>
  </sheetData>
  <mergeCells count="18">
    <mergeCell ref="G13:G17"/>
    <mergeCell ref="A19:H19"/>
    <mergeCell ref="B20:H20"/>
    <mergeCell ref="B21:H21"/>
    <mergeCell ref="B22:H22"/>
    <mergeCell ref="B6:E6"/>
    <mergeCell ref="B7:E7"/>
    <mergeCell ref="G8:G11"/>
    <mergeCell ref="B12:E12"/>
    <mergeCell ref="A2:H2"/>
    <mergeCell ref="A3:H3"/>
    <mergeCell ref="A4:A5"/>
    <mergeCell ref="B4:C5"/>
    <mergeCell ref="D4:D5"/>
    <mergeCell ref="E4:E5"/>
    <mergeCell ref="F4:F5"/>
    <mergeCell ref="G4:G5"/>
    <mergeCell ref="H4:H5"/>
  </mergeCells>
  <pageMargins left="0.31496062992125984" right="0.31496062992125984" top="1.1417322834645669" bottom="0.55118110236220474" header="0.31496062992125984" footer="0.31496062992125984"/>
  <pageSetup paperSize="9" scale="5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4"/>
  <sheetViews>
    <sheetView zoomScaleNormal="100" workbookViewId="0">
      <selection activeCell="H41" sqref="H41"/>
    </sheetView>
  </sheetViews>
  <sheetFormatPr defaultRowHeight="15" x14ac:dyDescent="0.25"/>
  <cols>
    <col min="1" max="1" width="4.28515625" customWidth="1"/>
    <col min="2" max="2" width="10.85546875" customWidth="1"/>
    <col min="3" max="3" width="11.42578125" customWidth="1"/>
    <col min="4" max="5" width="13.42578125" customWidth="1"/>
    <col min="6" max="6" width="13.85546875" customWidth="1"/>
    <col min="7" max="10" width="13.42578125" customWidth="1"/>
    <col min="11" max="11" width="13.85546875" customWidth="1"/>
    <col min="12" max="12" width="4.5703125" customWidth="1"/>
    <col min="13" max="20" width="13.42578125" customWidth="1"/>
  </cols>
  <sheetData>
    <row r="1" spans="1:12" ht="90.75" customHeight="1" x14ac:dyDescent="0.25">
      <c r="A1" s="121" t="s">
        <v>64</v>
      </c>
      <c r="B1" s="121"/>
      <c r="C1" s="121"/>
      <c r="D1" s="121"/>
      <c r="E1" s="121"/>
      <c r="F1" s="121"/>
      <c r="G1" s="121"/>
      <c r="H1" s="121"/>
      <c r="I1" s="121"/>
      <c r="J1" s="121"/>
      <c r="K1" s="121"/>
      <c r="L1" s="121"/>
    </row>
    <row r="2" spans="1:12" ht="40.5" customHeight="1" x14ac:dyDescent="0.25">
      <c r="A2" s="122" t="s">
        <v>63</v>
      </c>
      <c r="B2" s="122"/>
      <c r="C2" s="122"/>
      <c r="D2" s="122"/>
      <c r="E2" s="122"/>
      <c r="F2" s="122"/>
      <c r="G2" s="122"/>
      <c r="H2" s="122"/>
      <c r="I2" s="122"/>
      <c r="J2" s="122"/>
      <c r="K2" s="122"/>
      <c r="L2" s="122"/>
    </row>
    <row r="3" spans="1:12" x14ac:dyDescent="0.25">
      <c r="A3" s="60" t="s">
        <v>55</v>
      </c>
    </row>
    <row r="4" spans="1:12" ht="108" customHeight="1" x14ac:dyDescent="0.25">
      <c r="B4" s="53" t="s">
        <v>39</v>
      </c>
      <c r="C4" s="53" t="s">
        <v>58</v>
      </c>
      <c r="D4" s="120" t="s">
        <v>44</v>
      </c>
      <c r="E4" s="120"/>
      <c r="F4" s="59" t="s">
        <v>46</v>
      </c>
      <c r="G4" s="120" t="s">
        <v>44</v>
      </c>
      <c r="H4" s="120"/>
      <c r="I4" s="120"/>
      <c r="J4" s="120"/>
      <c r="K4" s="59" t="s">
        <v>46</v>
      </c>
    </row>
    <row r="5" spans="1:12" s="56" customFormat="1" ht="15" customHeight="1" x14ac:dyDescent="0.2">
      <c r="B5" s="58" t="s">
        <v>51</v>
      </c>
      <c r="C5" s="63" t="s">
        <v>52</v>
      </c>
      <c r="D5" s="118" t="s">
        <v>41</v>
      </c>
      <c r="E5" s="118" t="s">
        <v>42</v>
      </c>
      <c r="F5" s="58" t="s">
        <v>53</v>
      </c>
      <c r="G5" s="118" t="s">
        <v>45</v>
      </c>
      <c r="H5" s="118" t="s">
        <v>47</v>
      </c>
      <c r="I5" s="118" t="s">
        <v>48</v>
      </c>
      <c r="J5" s="118" t="s">
        <v>49</v>
      </c>
      <c r="K5" s="58" t="s">
        <v>54</v>
      </c>
    </row>
    <row r="6" spans="1:12" s="54" customFormat="1" x14ac:dyDescent="0.25">
      <c r="B6" s="118" t="s">
        <v>40</v>
      </c>
      <c r="C6" s="118"/>
      <c r="D6" s="118"/>
      <c r="E6" s="118"/>
      <c r="F6" s="54" t="s">
        <v>43</v>
      </c>
      <c r="G6" s="118"/>
      <c r="H6" s="118"/>
      <c r="I6" s="118"/>
      <c r="J6" s="118"/>
      <c r="K6" s="55" t="s">
        <v>50</v>
      </c>
    </row>
    <row r="7" spans="1:12" s="64" customFormat="1" ht="18.75" x14ac:dyDescent="0.25">
      <c r="B7" s="119">
        <v>1</v>
      </c>
      <c r="C7" s="119"/>
      <c r="D7" s="65">
        <v>2</v>
      </c>
      <c r="E7" s="65">
        <v>3</v>
      </c>
      <c r="F7" s="65">
        <v>4</v>
      </c>
      <c r="G7" s="65">
        <v>5</v>
      </c>
      <c r="H7" s="65">
        <v>6</v>
      </c>
      <c r="I7" s="65">
        <v>7</v>
      </c>
      <c r="J7" s="66" t="s">
        <v>10</v>
      </c>
      <c r="K7" s="65">
        <v>8</v>
      </c>
      <c r="L7" s="67" t="s">
        <v>57</v>
      </c>
    </row>
    <row r="8" spans="1:12" ht="46.5" customHeight="1" x14ac:dyDescent="0.25">
      <c r="L8" s="61"/>
    </row>
    <row r="9" spans="1:12" ht="15.75" x14ac:dyDescent="0.25">
      <c r="A9" s="60" t="s">
        <v>56</v>
      </c>
      <c r="L9" s="61"/>
    </row>
    <row r="10" spans="1:12" ht="108" customHeight="1" x14ac:dyDescent="0.25">
      <c r="B10" s="53" t="s">
        <v>39</v>
      </c>
      <c r="C10" s="53" t="s">
        <v>58</v>
      </c>
      <c r="D10" s="120" t="s">
        <v>44</v>
      </c>
      <c r="E10" s="120"/>
      <c r="F10" s="120"/>
      <c r="G10" s="120"/>
      <c r="H10" s="120"/>
      <c r="I10" s="120"/>
      <c r="J10" s="120"/>
      <c r="K10" s="59" t="s">
        <v>46</v>
      </c>
      <c r="L10" s="61"/>
    </row>
    <row r="11" spans="1:12" s="56" customFormat="1" ht="15" customHeight="1" x14ac:dyDescent="0.25">
      <c r="B11" s="58" t="s">
        <v>51</v>
      </c>
      <c r="C11" s="63" t="s">
        <v>52</v>
      </c>
      <c r="D11" s="118" t="s">
        <v>41</v>
      </c>
      <c r="E11" s="118" t="s">
        <v>42</v>
      </c>
      <c r="F11" s="118" t="s">
        <v>43</v>
      </c>
      <c r="G11" s="118" t="s">
        <v>45</v>
      </c>
      <c r="H11" s="118" t="s">
        <v>47</v>
      </c>
      <c r="I11" s="118" t="s">
        <v>48</v>
      </c>
      <c r="J11" s="118" t="s">
        <v>49</v>
      </c>
      <c r="K11" s="58" t="s">
        <v>54</v>
      </c>
      <c r="L11" s="62"/>
    </row>
    <row r="12" spans="1:12" s="55" customFormat="1" ht="15.75" x14ac:dyDescent="0.25">
      <c r="B12" s="118" t="s">
        <v>40</v>
      </c>
      <c r="C12" s="118"/>
      <c r="D12" s="118"/>
      <c r="E12" s="118"/>
      <c r="F12" s="118"/>
      <c r="G12" s="118"/>
      <c r="H12" s="118"/>
      <c r="I12" s="118"/>
      <c r="J12" s="118"/>
      <c r="K12" s="55" t="s">
        <v>50</v>
      </c>
      <c r="L12" s="62"/>
    </row>
    <row r="13" spans="1:12" s="64" customFormat="1" ht="18.75" x14ac:dyDescent="0.25">
      <c r="B13" s="119">
        <v>1</v>
      </c>
      <c r="C13" s="119"/>
      <c r="D13" s="65">
        <v>2</v>
      </c>
      <c r="E13" s="65">
        <v>3</v>
      </c>
      <c r="F13" s="65">
        <v>4</v>
      </c>
      <c r="G13" s="66" t="s">
        <v>10</v>
      </c>
      <c r="H13" s="66" t="s">
        <v>10</v>
      </c>
      <c r="I13" s="66" t="s">
        <v>10</v>
      </c>
      <c r="J13" s="66" t="s">
        <v>10</v>
      </c>
      <c r="K13" s="65">
        <v>5</v>
      </c>
      <c r="L13" s="67" t="s">
        <v>57</v>
      </c>
    </row>
    <row r="14" spans="1:12" ht="30.75" customHeight="1" x14ac:dyDescent="0.25"/>
    <row r="15" spans="1:12" ht="15.75" x14ac:dyDescent="0.25">
      <c r="A15" s="60" t="s">
        <v>62</v>
      </c>
      <c r="E15" s="70"/>
      <c r="L15" s="61"/>
    </row>
    <row r="16" spans="1:12" ht="15.75" x14ac:dyDescent="0.25">
      <c r="A16" s="60"/>
      <c r="E16" s="70"/>
      <c r="L16" s="61"/>
    </row>
    <row r="17" spans="2:12" ht="108" customHeight="1" x14ac:dyDescent="0.25">
      <c r="B17" s="53" t="s">
        <v>39</v>
      </c>
      <c r="C17" s="53" t="s">
        <v>58</v>
      </c>
      <c r="D17" s="68" t="s">
        <v>44</v>
      </c>
      <c r="E17" s="71" t="s">
        <v>59</v>
      </c>
      <c r="F17" s="68"/>
      <c r="G17" s="68"/>
      <c r="H17" s="68"/>
      <c r="I17" s="68"/>
      <c r="J17" s="68"/>
      <c r="K17" s="59" t="s">
        <v>46</v>
      </c>
      <c r="L17" s="61"/>
    </row>
    <row r="18" spans="2:12" s="56" customFormat="1" ht="15" customHeight="1" x14ac:dyDescent="0.25">
      <c r="B18" s="58" t="s">
        <v>51</v>
      </c>
      <c r="C18" s="63" t="s">
        <v>52</v>
      </c>
      <c r="D18" s="118" t="s">
        <v>41</v>
      </c>
      <c r="E18" s="123" t="s">
        <v>42</v>
      </c>
      <c r="F18" s="118" t="s">
        <v>43</v>
      </c>
      <c r="G18" s="118" t="s">
        <v>45</v>
      </c>
      <c r="H18" s="118" t="s">
        <v>47</v>
      </c>
      <c r="I18" s="118" t="s">
        <v>48</v>
      </c>
      <c r="J18" s="118" t="s">
        <v>49</v>
      </c>
      <c r="K18" s="58" t="s">
        <v>54</v>
      </c>
      <c r="L18" s="62"/>
    </row>
    <row r="19" spans="2:12" s="57" customFormat="1" ht="15.75" x14ac:dyDescent="0.25">
      <c r="B19" s="118" t="s">
        <v>40</v>
      </c>
      <c r="C19" s="118"/>
      <c r="D19" s="118"/>
      <c r="E19" s="123"/>
      <c r="F19" s="118"/>
      <c r="G19" s="118"/>
      <c r="H19" s="118"/>
      <c r="I19" s="118"/>
      <c r="J19" s="118"/>
      <c r="K19" s="57" t="s">
        <v>50</v>
      </c>
      <c r="L19" s="62"/>
    </row>
    <row r="20" spans="2:12" s="64" customFormat="1" ht="18.75" x14ac:dyDescent="0.25">
      <c r="B20" s="119">
        <v>1</v>
      </c>
      <c r="C20" s="119"/>
      <c r="D20" s="65">
        <v>2</v>
      </c>
      <c r="E20" s="72">
        <v>3</v>
      </c>
      <c r="F20" s="65">
        <v>4</v>
      </c>
      <c r="G20" s="65">
        <v>5</v>
      </c>
      <c r="H20" s="65">
        <v>6</v>
      </c>
      <c r="I20" s="66" t="s">
        <v>10</v>
      </c>
      <c r="J20" s="66" t="s">
        <v>10</v>
      </c>
      <c r="K20" s="65">
        <v>7</v>
      </c>
      <c r="L20" s="67" t="s">
        <v>57</v>
      </c>
    </row>
    <row r="21" spans="2:12" x14ac:dyDescent="0.25">
      <c r="E21" s="70"/>
    </row>
    <row r="22" spans="2:12" x14ac:dyDescent="0.25">
      <c r="E22" s="70"/>
    </row>
    <row r="23" spans="2:12" x14ac:dyDescent="0.25">
      <c r="C23" s="69" t="s">
        <v>60</v>
      </c>
      <c r="E23" s="70"/>
      <c r="G23" s="118" t="s">
        <v>61</v>
      </c>
      <c r="H23" s="118"/>
    </row>
    <row r="24" spans="2:12" x14ac:dyDescent="0.25">
      <c r="E24" s="70"/>
    </row>
  </sheetData>
  <mergeCells count="32">
    <mergeCell ref="A2:L2"/>
    <mergeCell ref="B19:C19"/>
    <mergeCell ref="B20:C20"/>
    <mergeCell ref="G23:H23"/>
    <mergeCell ref="D18:D19"/>
    <mergeCell ref="E18:E19"/>
    <mergeCell ref="F18:F19"/>
    <mergeCell ref="G18:G19"/>
    <mergeCell ref="H18:H19"/>
    <mergeCell ref="I18:I19"/>
    <mergeCell ref="J18:J19"/>
    <mergeCell ref="G4:J4"/>
    <mergeCell ref="G5:G6"/>
    <mergeCell ref="J5:J6"/>
    <mergeCell ref="H5:H6"/>
    <mergeCell ref="I5:I6"/>
    <mergeCell ref="B12:C12"/>
    <mergeCell ref="B13:C13"/>
    <mergeCell ref="D10:J10"/>
    <mergeCell ref="F11:F12"/>
    <mergeCell ref="A1:L1"/>
    <mergeCell ref="D11:D12"/>
    <mergeCell ref="E11:E12"/>
    <mergeCell ref="G11:G12"/>
    <mergeCell ref="H11:H12"/>
    <mergeCell ref="I11:I12"/>
    <mergeCell ref="J11:J12"/>
    <mergeCell ref="B6:C6"/>
    <mergeCell ref="B7:C7"/>
    <mergeCell ref="D4:E4"/>
    <mergeCell ref="D5:D6"/>
    <mergeCell ref="E5:E6"/>
  </mergeCells>
  <pageMargins left="0.70866141732283472" right="0.70866141732283472" top="0.55118110236220474" bottom="0.35433070866141736" header="0.31496062992125984" footer="0.31496062992125984"/>
  <pageSetup paperSize="9" scale="68" fitToWidth="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1_pielik_GROZS_audžuģimene</vt:lpstr>
      <vt:lpstr>2_pielik_GROZS_spec.audžuģimene</vt:lpstr>
      <vt:lpstr>ikmēneša atbalsta fin.aprēķināš</vt:lpstr>
      <vt:lpstr>'1_pielik_GROZS_audžuģimene'!Print_Titles</vt:lpstr>
      <vt:lpstr>'2_pielik_GROZS_spec.audžuģimene'!Print_Titles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2020-04-02T10:37:58Z</dcterms:modified>
</cp:coreProperties>
</file>